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Work\UCchip\1.WIoTa\1.WIoTa快速入门20240108\7.网络容量计算工具\"/>
    </mc:Choice>
  </mc:AlternateContent>
  <xr:revisionPtr revIDLastSave="0" documentId="13_ncr:1_{03D14A37-6401-421E-9C12-D2B874A7E163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01_说明" sheetId="5" r:id="rId1"/>
    <sheet name="同步系统系统容量估算" sheetId="1" r:id="rId2"/>
    <sheet name="异步系统参数" sheetId="4" r:id="rId3"/>
    <sheet name="异步系统参数 (无gap，新单播)" sheetId="7" r:id="rId4"/>
    <sheet name="symbol_len&amp;MCS" sheetId="3" state="hidden" r:id="rId5"/>
  </sheets>
  <calcPr calcId="191029"/>
</workbook>
</file>

<file path=xl/calcChain.xml><?xml version="1.0" encoding="utf-8"?>
<calcChain xmlns="http://schemas.openxmlformats.org/spreadsheetml/2006/main">
  <c r="C29" i="3" l="1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L229" i="7"/>
  <c r="K229" i="7"/>
  <c r="J229" i="7"/>
  <c r="L228" i="7"/>
  <c r="K228" i="7"/>
  <c r="J228" i="7"/>
  <c r="L227" i="7"/>
  <c r="K227" i="7"/>
  <c r="J227" i="7"/>
  <c r="L226" i="7"/>
  <c r="K226" i="7"/>
  <c r="J226" i="7"/>
  <c r="L225" i="7"/>
  <c r="K225" i="7"/>
  <c r="J225" i="7"/>
  <c r="L224" i="7"/>
  <c r="K224" i="7"/>
  <c r="J224" i="7"/>
  <c r="L223" i="7"/>
  <c r="K223" i="7"/>
  <c r="J223" i="7"/>
  <c r="L222" i="7"/>
  <c r="K222" i="7"/>
  <c r="J222" i="7"/>
  <c r="L221" i="7"/>
  <c r="K221" i="7"/>
  <c r="J221" i="7"/>
  <c r="L220" i="7"/>
  <c r="K220" i="7"/>
  <c r="J220" i="7"/>
  <c r="L219" i="7"/>
  <c r="K219" i="7"/>
  <c r="J219" i="7"/>
  <c r="L218" i="7"/>
  <c r="K218" i="7"/>
  <c r="J218" i="7"/>
  <c r="L217" i="7"/>
  <c r="K217" i="7"/>
  <c r="J217" i="7"/>
  <c r="L216" i="7"/>
  <c r="K216" i="7"/>
  <c r="J216" i="7"/>
  <c r="L215" i="7"/>
  <c r="K215" i="7"/>
  <c r="J215" i="7"/>
  <c r="L214" i="7"/>
  <c r="K214" i="7"/>
  <c r="J214" i="7"/>
  <c r="L213" i="7"/>
  <c r="K213" i="7"/>
  <c r="J213" i="7"/>
  <c r="L212" i="7"/>
  <c r="K212" i="7"/>
  <c r="J212" i="7"/>
  <c r="L211" i="7"/>
  <c r="K211" i="7"/>
  <c r="J211" i="7"/>
  <c r="L210" i="7"/>
  <c r="K210" i="7"/>
  <c r="J210" i="7"/>
  <c r="L209" i="7"/>
  <c r="K209" i="7"/>
  <c r="J209" i="7"/>
  <c r="L208" i="7"/>
  <c r="K208" i="7"/>
  <c r="J208" i="7"/>
  <c r="L207" i="7"/>
  <c r="K207" i="7"/>
  <c r="J207" i="7"/>
  <c r="L206" i="7"/>
  <c r="K206" i="7"/>
  <c r="J206" i="7"/>
  <c r="L205" i="7"/>
  <c r="K205" i="7"/>
  <c r="J205" i="7"/>
  <c r="L204" i="7"/>
  <c r="K204" i="7"/>
  <c r="J204" i="7"/>
  <c r="L203" i="7"/>
  <c r="K203" i="7"/>
  <c r="J203" i="7"/>
  <c r="L202" i="7"/>
  <c r="K202" i="7"/>
  <c r="J202" i="7"/>
  <c r="L201" i="7"/>
  <c r="K201" i="7"/>
  <c r="J201" i="7"/>
  <c r="L200" i="7"/>
  <c r="K200" i="7"/>
  <c r="J200" i="7"/>
  <c r="L199" i="7"/>
  <c r="K199" i="7"/>
  <c r="J199" i="7"/>
  <c r="L198" i="7"/>
  <c r="K198" i="7"/>
  <c r="J198" i="7"/>
  <c r="L197" i="7"/>
  <c r="K197" i="7"/>
  <c r="J197" i="7"/>
  <c r="L196" i="7"/>
  <c r="K196" i="7"/>
  <c r="J196" i="7"/>
  <c r="L195" i="7"/>
  <c r="K195" i="7"/>
  <c r="J195" i="7"/>
  <c r="L194" i="7"/>
  <c r="K194" i="7"/>
  <c r="J194" i="7"/>
  <c r="L193" i="7"/>
  <c r="K193" i="7"/>
  <c r="J193" i="7"/>
  <c r="L192" i="7"/>
  <c r="K192" i="7"/>
  <c r="J192" i="7"/>
  <c r="L191" i="7"/>
  <c r="K191" i="7"/>
  <c r="J191" i="7"/>
  <c r="L190" i="7"/>
  <c r="K190" i="7"/>
  <c r="J190" i="7"/>
  <c r="L189" i="7"/>
  <c r="K189" i="7"/>
  <c r="J189" i="7"/>
  <c r="L188" i="7"/>
  <c r="K188" i="7"/>
  <c r="J188" i="7"/>
  <c r="L187" i="7"/>
  <c r="K187" i="7"/>
  <c r="J187" i="7"/>
  <c r="L186" i="7"/>
  <c r="K186" i="7"/>
  <c r="J186" i="7"/>
  <c r="L185" i="7"/>
  <c r="K185" i="7"/>
  <c r="J185" i="7"/>
  <c r="L184" i="7"/>
  <c r="K184" i="7"/>
  <c r="J184" i="7"/>
  <c r="L183" i="7"/>
  <c r="K183" i="7"/>
  <c r="J183" i="7"/>
  <c r="L182" i="7"/>
  <c r="K182" i="7"/>
  <c r="J182" i="7"/>
  <c r="L181" i="7"/>
  <c r="K181" i="7"/>
  <c r="J181" i="7"/>
  <c r="L180" i="7"/>
  <c r="K180" i="7"/>
  <c r="J180" i="7"/>
  <c r="L179" i="7"/>
  <c r="K179" i="7"/>
  <c r="J179" i="7"/>
  <c r="L178" i="7"/>
  <c r="K178" i="7"/>
  <c r="J178" i="7"/>
  <c r="L177" i="7"/>
  <c r="K177" i="7"/>
  <c r="J177" i="7"/>
  <c r="L176" i="7"/>
  <c r="K176" i="7"/>
  <c r="J176" i="7"/>
  <c r="L175" i="7"/>
  <c r="K175" i="7"/>
  <c r="J175" i="7"/>
  <c r="L174" i="7"/>
  <c r="K174" i="7"/>
  <c r="J174" i="7"/>
  <c r="L173" i="7"/>
  <c r="K173" i="7"/>
  <c r="J173" i="7"/>
  <c r="L172" i="7"/>
  <c r="K172" i="7"/>
  <c r="J172" i="7"/>
  <c r="L171" i="7"/>
  <c r="K171" i="7"/>
  <c r="J171" i="7"/>
  <c r="L170" i="7"/>
  <c r="K170" i="7"/>
  <c r="J170" i="7"/>
  <c r="L169" i="7"/>
  <c r="K169" i="7"/>
  <c r="J169" i="7"/>
  <c r="L168" i="7"/>
  <c r="K168" i="7"/>
  <c r="J168" i="7"/>
  <c r="L167" i="7"/>
  <c r="K167" i="7"/>
  <c r="J167" i="7"/>
  <c r="L166" i="7"/>
  <c r="K166" i="7"/>
  <c r="J166" i="7"/>
  <c r="L165" i="7"/>
  <c r="K165" i="7"/>
  <c r="J165" i="7"/>
  <c r="L164" i="7"/>
  <c r="K164" i="7"/>
  <c r="J164" i="7"/>
  <c r="L163" i="7"/>
  <c r="K163" i="7"/>
  <c r="J163" i="7"/>
  <c r="L162" i="7"/>
  <c r="K162" i="7"/>
  <c r="J162" i="7"/>
  <c r="L161" i="7"/>
  <c r="K161" i="7"/>
  <c r="J161" i="7"/>
  <c r="L160" i="7"/>
  <c r="K160" i="7"/>
  <c r="J160" i="7"/>
  <c r="L159" i="7"/>
  <c r="K159" i="7"/>
  <c r="J159" i="7"/>
  <c r="L158" i="7"/>
  <c r="K158" i="7"/>
  <c r="J158" i="7"/>
  <c r="L157" i="7"/>
  <c r="K157" i="7"/>
  <c r="J157" i="7"/>
  <c r="L156" i="7"/>
  <c r="K156" i="7"/>
  <c r="J156" i="7"/>
  <c r="L155" i="7"/>
  <c r="K155" i="7"/>
  <c r="J155" i="7"/>
  <c r="L154" i="7"/>
  <c r="K154" i="7"/>
  <c r="J154" i="7"/>
  <c r="L153" i="7"/>
  <c r="K153" i="7"/>
  <c r="J153" i="7"/>
  <c r="L152" i="7"/>
  <c r="K152" i="7"/>
  <c r="J152" i="7"/>
  <c r="L151" i="7"/>
  <c r="K151" i="7"/>
  <c r="J151" i="7"/>
  <c r="L150" i="7"/>
  <c r="K150" i="7"/>
  <c r="J150" i="7"/>
  <c r="L149" i="7"/>
  <c r="K149" i="7"/>
  <c r="J149" i="7"/>
  <c r="L148" i="7"/>
  <c r="K148" i="7"/>
  <c r="J148" i="7"/>
  <c r="L147" i="7"/>
  <c r="K147" i="7"/>
  <c r="J147" i="7"/>
  <c r="L146" i="7"/>
  <c r="K146" i="7"/>
  <c r="J146" i="7"/>
  <c r="L145" i="7"/>
  <c r="K145" i="7"/>
  <c r="J145" i="7"/>
  <c r="L144" i="7"/>
  <c r="K144" i="7"/>
  <c r="J144" i="7"/>
  <c r="L143" i="7"/>
  <c r="K143" i="7"/>
  <c r="J143" i="7"/>
  <c r="L142" i="7"/>
  <c r="K142" i="7"/>
  <c r="J142" i="7"/>
  <c r="L141" i="7"/>
  <c r="K141" i="7"/>
  <c r="J141" i="7"/>
  <c r="L140" i="7"/>
  <c r="K140" i="7"/>
  <c r="J140" i="7"/>
  <c r="L139" i="7"/>
  <c r="K139" i="7"/>
  <c r="J139" i="7"/>
  <c r="L138" i="7"/>
  <c r="K138" i="7"/>
  <c r="J138" i="7"/>
  <c r="L137" i="7"/>
  <c r="K137" i="7"/>
  <c r="J137" i="7"/>
  <c r="L136" i="7"/>
  <c r="K136" i="7"/>
  <c r="J136" i="7"/>
  <c r="L135" i="7"/>
  <c r="K135" i="7"/>
  <c r="J135" i="7"/>
  <c r="L134" i="7"/>
  <c r="K134" i="7"/>
  <c r="J134" i="7"/>
  <c r="L133" i="7"/>
  <c r="K133" i="7"/>
  <c r="J133" i="7"/>
  <c r="L132" i="7"/>
  <c r="K132" i="7"/>
  <c r="J132" i="7"/>
  <c r="L131" i="7"/>
  <c r="K131" i="7"/>
  <c r="J131" i="7"/>
  <c r="L130" i="7"/>
  <c r="K130" i="7"/>
  <c r="J130" i="7"/>
  <c r="L129" i="7"/>
  <c r="K129" i="7"/>
  <c r="J129" i="7"/>
  <c r="L128" i="7"/>
  <c r="K128" i="7"/>
  <c r="J128" i="7"/>
  <c r="L127" i="7"/>
  <c r="K127" i="7"/>
  <c r="J127" i="7"/>
  <c r="L126" i="7"/>
  <c r="K126" i="7"/>
  <c r="J126" i="7"/>
  <c r="L125" i="7"/>
  <c r="K125" i="7"/>
  <c r="J125" i="7"/>
  <c r="L124" i="7"/>
  <c r="K124" i="7"/>
  <c r="J124" i="7"/>
  <c r="L123" i="7"/>
  <c r="K123" i="7"/>
  <c r="J123" i="7"/>
  <c r="L122" i="7"/>
  <c r="K122" i="7"/>
  <c r="J122" i="7"/>
  <c r="L121" i="7"/>
  <c r="K121" i="7"/>
  <c r="J121" i="7"/>
  <c r="L120" i="7"/>
  <c r="K120" i="7"/>
  <c r="J120" i="7"/>
  <c r="L119" i="7"/>
  <c r="K119" i="7"/>
  <c r="J119" i="7"/>
  <c r="L118" i="7"/>
  <c r="K118" i="7"/>
  <c r="J118" i="7"/>
  <c r="L117" i="7"/>
  <c r="K117" i="7"/>
  <c r="J117" i="7"/>
  <c r="L116" i="7"/>
  <c r="K116" i="7"/>
  <c r="J116" i="7"/>
  <c r="L115" i="7"/>
  <c r="K115" i="7"/>
  <c r="J115" i="7"/>
  <c r="L114" i="7"/>
  <c r="K114" i="7"/>
  <c r="J114" i="7"/>
  <c r="L113" i="7"/>
  <c r="K113" i="7"/>
  <c r="J113" i="7"/>
  <c r="L112" i="7"/>
  <c r="K112" i="7"/>
  <c r="J112" i="7"/>
  <c r="L111" i="7"/>
  <c r="K111" i="7"/>
  <c r="J111" i="7"/>
  <c r="L110" i="7"/>
  <c r="K110" i="7"/>
  <c r="J110" i="7"/>
  <c r="L109" i="7"/>
  <c r="K109" i="7"/>
  <c r="J109" i="7"/>
  <c r="L108" i="7"/>
  <c r="K108" i="7"/>
  <c r="J108" i="7"/>
  <c r="L107" i="7"/>
  <c r="K107" i="7"/>
  <c r="J107" i="7"/>
  <c r="L106" i="7"/>
  <c r="K106" i="7"/>
  <c r="J106" i="7"/>
  <c r="L105" i="7"/>
  <c r="K105" i="7"/>
  <c r="J105" i="7"/>
  <c r="L104" i="7"/>
  <c r="K104" i="7"/>
  <c r="J104" i="7"/>
  <c r="L103" i="7"/>
  <c r="K103" i="7"/>
  <c r="J103" i="7"/>
  <c r="L102" i="7"/>
  <c r="K102" i="7"/>
  <c r="J102" i="7"/>
  <c r="L101" i="7"/>
  <c r="K101" i="7"/>
  <c r="J101" i="7"/>
  <c r="L100" i="7"/>
  <c r="K100" i="7"/>
  <c r="J100" i="7"/>
  <c r="L99" i="7"/>
  <c r="K99" i="7"/>
  <c r="J99" i="7"/>
  <c r="L98" i="7"/>
  <c r="K98" i="7"/>
  <c r="J98" i="7"/>
  <c r="L97" i="7"/>
  <c r="K97" i="7"/>
  <c r="J97" i="7"/>
  <c r="L96" i="7"/>
  <c r="K96" i="7"/>
  <c r="J96" i="7"/>
  <c r="L95" i="7"/>
  <c r="K95" i="7"/>
  <c r="J95" i="7"/>
  <c r="L94" i="7"/>
  <c r="K94" i="7"/>
  <c r="J94" i="7"/>
  <c r="L93" i="7"/>
  <c r="K93" i="7"/>
  <c r="J93" i="7"/>
  <c r="L92" i="7"/>
  <c r="K92" i="7"/>
  <c r="J92" i="7"/>
  <c r="L91" i="7"/>
  <c r="K91" i="7"/>
  <c r="J91" i="7"/>
  <c r="L90" i="7"/>
  <c r="K90" i="7"/>
  <c r="J90" i="7"/>
  <c r="L89" i="7"/>
  <c r="K89" i="7"/>
  <c r="J89" i="7"/>
  <c r="L88" i="7"/>
  <c r="K88" i="7"/>
  <c r="J88" i="7"/>
  <c r="L87" i="7"/>
  <c r="K87" i="7"/>
  <c r="J87" i="7"/>
  <c r="L86" i="7"/>
  <c r="K86" i="7"/>
  <c r="J86" i="7"/>
  <c r="L85" i="7"/>
  <c r="K85" i="7"/>
  <c r="J85" i="7"/>
  <c r="L84" i="7"/>
  <c r="K84" i="7"/>
  <c r="J84" i="7"/>
  <c r="L83" i="7"/>
  <c r="K83" i="7"/>
  <c r="J83" i="7"/>
  <c r="L82" i="7"/>
  <c r="K82" i="7"/>
  <c r="J82" i="7"/>
  <c r="L81" i="7"/>
  <c r="K81" i="7"/>
  <c r="J81" i="7"/>
  <c r="L80" i="7"/>
  <c r="K80" i="7"/>
  <c r="J80" i="7"/>
  <c r="L79" i="7"/>
  <c r="K79" i="7"/>
  <c r="J79" i="7"/>
  <c r="L78" i="7"/>
  <c r="K78" i="7"/>
  <c r="J78" i="7"/>
  <c r="L77" i="7"/>
  <c r="K77" i="7"/>
  <c r="J77" i="7"/>
  <c r="L76" i="7"/>
  <c r="K76" i="7"/>
  <c r="J76" i="7"/>
  <c r="L75" i="7"/>
  <c r="K75" i="7"/>
  <c r="J75" i="7"/>
  <c r="L74" i="7"/>
  <c r="K74" i="7"/>
  <c r="J74" i="7"/>
  <c r="L73" i="7"/>
  <c r="K73" i="7"/>
  <c r="J73" i="7"/>
  <c r="L72" i="7"/>
  <c r="K72" i="7"/>
  <c r="J72" i="7"/>
  <c r="L71" i="7"/>
  <c r="K71" i="7"/>
  <c r="J71" i="7"/>
  <c r="L70" i="7"/>
  <c r="K70" i="7"/>
  <c r="J70" i="7"/>
  <c r="L69" i="7"/>
  <c r="K69" i="7"/>
  <c r="J69" i="7"/>
  <c r="L68" i="7"/>
  <c r="K68" i="7"/>
  <c r="J68" i="7"/>
  <c r="L67" i="7"/>
  <c r="K67" i="7"/>
  <c r="J67" i="7"/>
  <c r="L66" i="7"/>
  <c r="K66" i="7"/>
  <c r="J66" i="7"/>
  <c r="L65" i="7"/>
  <c r="K65" i="7"/>
  <c r="J65" i="7"/>
  <c r="L64" i="7"/>
  <c r="K64" i="7"/>
  <c r="J64" i="7"/>
  <c r="L63" i="7"/>
  <c r="K63" i="7"/>
  <c r="J63" i="7"/>
  <c r="L62" i="7"/>
  <c r="K62" i="7"/>
  <c r="J62" i="7"/>
  <c r="L61" i="7"/>
  <c r="K61" i="7"/>
  <c r="J61" i="7"/>
  <c r="L60" i="7"/>
  <c r="K60" i="7"/>
  <c r="J60" i="7"/>
  <c r="L59" i="7"/>
  <c r="K59" i="7"/>
  <c r="J59" i="7"/>
  <c r="L58" i="7"/>
  <c r="K58" i="7"/>
  <c r="J58" i="7"/>
  <c r="L57" i="7"/>
  <c r="K57" i="7"/>
  <c r="J57" i="7"/>
  <c r="L56" i="7"/>
  <c r="K56" i="7"/>
  <c r="J56" i="7"/>
  <c r="L55" i="7"/>
  <c r="K55" i="7"/>
  <c r="J55" i="7"/>
  <c r="L54" i="7"/>
  <c r="K54" i="7"/>
  <c r="J54" i="7"/>
  <c r="L53" i="7"/>
  <c r="K53" i="7"/>
  <c r="J53" i="7"/>
  <c r="L52" i="7"/>
  <c r="K52" i="7"/>
  <c r="J52" i="7"/>
  <c r="L51" i="7"/>
  <c r="K51" i="7"/>
  <c r="J51" i="7"/>
  <c r="L50" i="7"/>
  <c r="K50" i="7"/>
  <c r="J50" i="7"/>
  <c r="L49" i="7"/>
  <c r="K49" i="7"/>
  <c r="J49" i="7"/>
  <c r="L48" i="7"/>
  <c r="K48" i="7"/>
  <c r="J48" i="7"/>
  <c r="L47" i="7"/>
  <c r="K47" i="7"/>
  <c r="J47" i="7"/>
  <c r="L46" i="7"/>
  <c r="K46" i="7"/>
  <c r="J46" i="7"/>
  <c r="L45" i="7"/>
  <c r="K45" i="7"/>
  <c r="J45" i="7"/>
  <c r="L44" i="7"/>
  <c r="K44" i="7"/>
  <c r="J44" i="7"/>
  <c r="L43" i="7"/>
  <c r="K43" i="7"/>
  <c r="J43" i="7"/>
  <c r="L42" i="7"/>
  <c r="K42" i="7"/>
  <c r="J42" i="7"/>
  <c r="L41" i="7"/>
  <c r="K41" i="7"/>
  <c r="J41" i="7"/>
  <c r="L40" i="7"/>
  <c r="K40" i="7"/>
  <c r="J40" i="7"/>
  <c r="L39" i="7"/>
  <c r="K39" i="7"/>
  <c r="J39" i="7"/>
  <c r="L38" i="7"/>
  <c r="K38" i="7"/>
  <c r="J38" i="7"/>
  <c r="L37" i="7"/>
  <c r="K37" i="7"/>
  <c r="J37" i="7"/>
  <c r="L36" i="7"/>
  <c r="K36" i="7"/>
  <c r="J36" i="7"/>
  <c r="L35" i="7"/>
  <c r="K35" i="7"/>
  <c r="J35" i="7"/>
  <c r="L34" i="7"/>
  <c r="K34" i="7"/>
  <c r="J34" i="7"/>
  <c r="L33" i="7"/>
  <c r="K33" i="7"/>
  <c r="J33" i="7"/>
  <c r="L32" i="7"/>
  <c r="K32" i="7"/>
  <c r="J32" i="7"/>
  <c r="L31" i="7"/>
  <c r="K31" i="7"/>
  <c r="J31" i="7"/>
  <c r="L30" i="7"/>
  <c r="K30" i="7"/>
  <c r="J30" i="7"/>
  <c r="L29" i="7"/>
  <c r="K29" i="7"/>
  <c r="J29" i="7"/>
  <c r="L28" i="7"/>
  <c r="K28" i="7"/>
  <c r="J28" i="7"/>
  <c r="L27" i="7"/>
  <c r="K27" i="7"/>
  <c r="J27" i="7"/>
  <c r="L26" i="7"/>
  <c r="K26" i="7"/>
  <c r="J26" i="7"/>
  <c r="L25" i="7"/>
  <c r="K25" i="7"/>
  <c r="J25" i="7"/>
  <c r="L24" i="7"/>
  <c r="K24" i="7"/>
  <c r="J24" i="7"/>
  <c r="L23" i="7"/>
  <c r="K23" i="7"/>
  <c r="J23" i="7"/>
  <c r="L22" i="7"/>
  <c r="K22" i="7"/>
  <c r="J22" i="7"/>
  <c r="L21" i="7"/>
  <c r="K21" i="7"/>
  <c r="J21" i="7"/>
  <c r="L20" i="7"/>
  <c r="K20" i="7"/>
  <c r="J20" i="7"/>
  <c r="L19" i="7"/>
  <c r="K19" i="7"/>
  <c r="J19" i="7"/>
  <c r="L18" i="7"/>
  <c r="K18" i="7"/>
  <c r="J18" i="7"/>
  <c r="L17" i="7"/>
  <c r="K17" i="7"/>
  <c r="J17" i="7"/>
  <c r="L16" i="7"/>
  <c r="K16" i="7"/>
  <c r="J16" i="7"/>
  <c r="L15" i="7"/>
  <c r="K15" i="7"/>
  <c r="J15" i="7"/>
  <c r="L14" i="7"/>
  <c r="K14" i="7"/>
  <c r="J14" i="7"/>
  <c r="L13" i="7"/>
  <c r="K13" i="7"/>
  <c r="J13" i="7"/>
  <c r="L12" i="7"/>
  <c r="K12" i="7"/>
  <c r="J12" i="7"/>
  <c r="L11" i="7"/>
  <c r="K11" i="7"/>
  <c r="J11" i="7"/>
  <c r="L10" i="7"/>
  <c r="K10" i="7"/>
  <c r="J10" i="7"/>
  <c r="L9" i="7"/>
  <c r="K9" i="7"/>
  <c r="J9" i="7"/>
  <c r="L8" i="7"/>
  <c r="K8" i="7"/>
  <c r="J8" i="7"/>
  <c r="L7" i="7"/>
  <c r="K7" i="7"/>
  <c r="J7" i="7"/>
  <c r="L6" i="7"/>
  <c r="K6" i="7"/>
  <c r="J6" i="7"/>
  <c r="L229" i="4"/>
  <c r="K229" i="4"/>
  <c r="J229" i="4"/>
  <c r="L228" i="4"/>
  <c r="K228" i="4"/>
  <c r="J228" i="4"/>
  <c r="L227" i="4"/>
  <c r="K227" i="4"/>
  <c r="J227" i="4"/>
  <c r="L226" i="4"/>
  <c r="K226" i="4"/>
  <c r="J226" i="4"/>
  <c r="L225" i="4"/>
  <c r="K225" i="4"/>
  <c r="J225" i="4"/>
  <c r="L224" i="4"/>
  <c r="K224" i="4"/>
  <c r="J224" i="4"/>
  <c r="L223" i="4"/>
  <c r="K223" i="4"/>
  <c r="J223" i="4"/>
  <c r="L222" i="4"/>
  <c r="K222" i="4"/>
  <c r="J222" i="4"/>
  <c r="L221" i="4"/>
  <c r="K221" i="4"/>
  <c r="J221" i="4"/>
  <c r="L220" i="4"/>
  <c r="K220" i="4"/>
  <c r="J220" i="4"/>
  <c r="L219" i="4"/>
  <c r="K219" i="4"/>
  <c r="J219" i="4"/>
  <c r="L218" i="4"/>
  <c r="K218" i="4"/>
  <c r="J218" i="4"/>
  <c r="L217" i="4"/>
  <c r="K217" i="4"/>
  <c r="J217" i="4"/>
  <c r="L216" i="4"/>
  <c r="K216" i="4"/>
  <c r="J216" i="4"/>
  <c r="L215" i="4"/>
  <c r="K215" i="4"/>
  <c r="J215" i="4"/>
  <c r="L214" i="4"/>
  <c r="K214" i="4"/>
  <c r="J214" i="4"/>
  <c r="L213" i="4"/>
  <c r="K213" i="4"/>
  <c r="J213" i="4"/>
  <c r="L212" i="4"/>
  <c r="K212" i="4"/>
  <c r="J212" i="4"/>
  <c r="L211" i="4"/>
  <c r="K211" i="4"/>
  <c r="J211" i="4"/>
  <c r="L210" i="4"/>
  <c r="K210" i="4"/>
  <c r="J210" i="4"/>
  <c r="L209" i="4"/>
  <c r="K209" i="4"/>
  <c r="J209" i="4"/>
  <c r="L208" i="4"/>
  <c r="K208" i="4"/>
  <c r="J208" i="4"/>
  <c r="L207" i="4"/>
  <c r="K207" i="4"/>
  <c r="J207" i="4"/>
  <c r="L206" i="4"/>
  <c r="K206" i="4"/>
  <c r="J206" i="4"/>
  <c r="L205" i="4"/>
  <c r="K205" i="4"/>
  <c r="J205" i="4"/>
  <c r="L204" i="4"/>
  <c r="K204" i="4"/>
  <c r="J204" i="4"/>
  <c r="L203" i="4"/>
  <c r="K203" i="4"/>
  <c r="J203" i="4"/>
  <c r="L202" i="4"/>
  <c r="K202" i="4"/>
  <c r="J202" i="4"/>
  <c r="L201" i="4"/>
  <c r="K201" i="4"/>
  <c r="J201" i="4"/>
  <c r="L200" i="4"/>
  <c r="K200" i="4"/>
  <c r="J200" i="4"/>
  <c r="L199" i="4"/>
  <c r="K199" i="4"/>
  <c r="J199" i="4"/>
  <c r="L198" i="4"/>
  <c r="K198" i="4"/>
  <c r="J198" i="4"/>
  <c r="L197" i="4"/>
  <c r="K197" i="4"/>
  <c r="J197" i="4"/>
  <c r="L196" i="4"/>
  <c r="K196" i="4"/>
  <c r="J196" i="4"/>
  <c r="L195" i="4"/>
  <c r="K195" i="4"/>
  <c r="J195" i="4"/>
  <c r="L194" i="4"/>
  <c r="K194" i="4"/>
  <c r="J194" i="4"/>
  <c r="L193" i="4"/>
  <c r="K193" i="4"/>
  <c r="J193" i="4"/>
  <c r="L192" i="4"/>
  <c r="K192" i="4"/>
  <c r="J192" i="4"/>
  <c r="L191" i="4"/>
  <c r="K191" i="4"/>
  <c r="J191" i="4"/>
  <c r="L190" i="4"/>
  <c r="K190" i="4"/>
  <c r="J190" i="4"/>
  <c r="L189" i="4"/>
  <c r="K189" i="4"/>
  <c r="J189" i="4"/>
  <c r="L188" i="4"/>
  <c r="K188" i="4"/>
  <c r="J188" i="4"/>
  <c r="L187" i="4"/>
  <c r="K187" i="4"/>
  <c r="J187" i="4"/>
  <c r="L186" i="4"/>
  <c r="K186" i="4"/>
  <c r="J186" i="4"/>
  <c r="L185" i="4"/>
  <c r="K185" i="4"/>
  <c r="J185" i="4"/>
  <c r="L184" i="4"/>
  <c r="K184" i="4"/>
  <c r="J184" i="4"/>
  <c r="L183" i="4"/>
  <c r="K183" i="4"/>
  <c r="J183" i="4"/>
  <c r="L182" i="4"/>
  <c r="K182" i="4"/>
  <c r="J182" i="4"/>
  <c r="L181" i="4"/>
  <c r="K181" i="4"/>
  <c r="J181" i="4"/>
  <c r="L180" i="4"/>
  <c r="K180" i="4"/>
  <c r="J180" i="4"/>
  <c r="L179" i="4"/>
  <c r="K179" i="4"/>
  <c r="J179" i="4"/>
  <c r="L178" i="4"/>
  <c r="K178" i="4"/>
  <c r="J178" i="4"/>
  <c r="L177" i="4"/>
  <c r="K177" i="4"/>
  <c r="J177" i="4"/>
  <c r="L176" i="4"/>
  <c r="K176" i="4"/>
  <c r="J176" i="4"/>
  <c r="L175" i="4"/>
  <c r="K175" i="4"/>
  <c r="J175" i="4"/>
  <c r="L174" i="4"/>
  <c r="K174" i="4"/>
  <c r="J174" i="4"/>
  <c r="L173" i="4"/>
  <c r="K173" i="4"/>
  <c r="J173" i="4"/>
  <c r="L172" i="4"/>
  <c r="K172" i="4"/>
  <c r="J172" i="4"/>
  <c r="L171" i="4"/>
  <c r="K171" i="4"/>
  <c r="J171" i="4"/>
  <c r="L170" i="4"/>
  <c r="K170" i="4"/>
  <c r="J170" i="4"/>
  <c r="L169" i="4"/>
  <c r="K169" i="4"/>
  <c r="J169" i="4"/>
  <c r="L168" i="4"/>
  <c r="K168" i="4"/>
  <c r="J168" i="4"/>
  <c r="L167" i="4"/>
  <c r="K167" i="4"/>
  <c r="J167" i="4"/>
  <c r="L166" i="4"/>
  <c r="K166" i="4"/>
  <c r="J166" i="4"/>
  <c r="L165" i="4"/>
  <c r="K165" i="4"/>
  <c r="J165" i="4"/>
  <c r="L164" i="4"/>
  <c r="K164" i="4"/>
  <c r="J164" i="4"/>
  <c r="L163" i="4"/>
  <c r="K163" i="4"/>
  <c r="J163" i="4"/>
  <c r="L162" i="4"/>
  <c r="K162" i="4"/>
  <c r="J162" i="4"/>
  <c r="L161" i="4"/>
  <c r="K161" i="4"/>
  <c r="J161" i="4"/>
  <c r="L160" i="4"/>
  <c r="K160" i="4"/>
  <c r="J160" i="4"/>
  <c r="L159" i="4"/>
  <c r="K159" i="4"/>
  <c r="J159" i="4"/>
  <c r="L158" i="4"/>
  <c r="K158" i="4"/>
  <c r="J158" i="4"/>
  <c r="L157" i="4"/>
  <c r="K157" i="4"/>
  <c r="J157" i="4"/>
  <c r="L156" i="4"/>
  <c r="K156" i="4"/>
  <c r="J156" i="4"/>
  <c r="L155" i="4"/>
  <c r="K155" i="4"/>
  <c r="J155" i="4"/>
  <c r="L154" i="4"/>
  <c r="K154" i="4"/>
  <c r="J154" i="4"/>
  <c r="L153" i="4"/>
  <c r="K153" i="4"/>
  <c r="J153" i="4"/>
  <c r="L152" i="4"/>
  <c r="K152" i="4"/>
  <c r="J152" i="4"/>
  <c r="L151" i="4"/>
  <c r="K151" i="4"/>
  <c r="J151" i="4"/>
  <c r="L150" i="4"/>
  <c r="K150" i="4"/>
  <c r="J150" i="4"/>
  <c r="L149" i="4"/>
  <c r="K149" i="4"/>
  <c r="J149" i="4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K144" i="4"/>
  <c r="J144" i="4"/>
  <c r="L143" i="4"/>
  <c r="K143" i="4"/>
  <c r="J143" i="4"/>
  <c r="L142" i="4"/>
  <c r="K142" i="4"/>
  <c r="J142" i="4"/>
  <c r="L141" i="4"/>
  <c r="K141" i="4"/>
  <c r="J141" i="4"/>
  <c r="L140" i="4"/>
  <c r="K140" i="4"/>
  <c r="J140" i="4"/>
  <c r="L139" i="4"/>
  <c r="K139" i="4"/>
  <c r="J139" i="4"/>
  <c r="L138" i="4"/>
  <c r="K138" i="4"/>
  <c r="J138" i="4"/>
  <c r="L137" i="4"/>
  <c r="K137" i="4"/>
  <c r="J137" i="4"/>
  <c r="L136" i="4"/>
  <c r="K136" i="4"/>
  <c r="J136" i="4"/>
  <c r="L135" i="4"/>
  <c r="K135" i="4"/>
  <c r="J135" i="4"/>
  <c r="L134" i="4"/>
  <c r="K134" i="4"/>
  <c r="J134" i="4"/>
  <c r="L133" i="4"/>
  <c r="K133" i="4"/>
  <c r="J133" i="4"/>
  <c r="L132" i="4"/>
  <c r="K132" i="4"/>
  <c r="J132" i="4"/>
  <c r="L131" i="4"/>
  <c r="K131" i="4"/>
  <c r="J131" i="4"/>
  <c r="L130" i="4"/>
  <c r="K130" i="4"/>
  <c r="J130" i="4"/>
  <c r="L129" i="4"/>
  <c r="K129" i="4"/>
  <c r="J129" i="4"/>
  <c r="L128" i="4"/>
  <c r="K128" i="4"/>
  <c r="J128" i="4"/>
  <c r="L127" i="4"/>
  <c r="K127" i="4"/>
  <c r="J127" i="4"/>
  <c r="L126" i="4"/>
  <c r="K126" i="4"/>
  <c r="J126" i="4"/>
  <c r="L125" i="4"/>
  <c r="K125" i="4"/>
  <c r="J125" i="4"/>
  <c r="L124" i="4"/>
  <c r="K124" i="4"/>
  <c r="J124" i="4"/>
  <c r="L123" i="4"/>
  <c r="K123" i="4"/>
  <c r="J123" i="4"/>
  <c r="L122" i="4"/>
  <c r="K122" i="4"/>
  <c r="J122" i="4"/>
  <c r="L121" i="4"/>
  <c r="K121" i="4"/>
  <c r="J121" i="4"/>
  <c r="L120" i="4"/>
  <c r="K120" i="4"/>
  <c r="J120" i="4"/>
  <c r="L119" i="4"/>
  <c r="K119" i="4"/>
  <c r="J119" i="4"/>
  <c r="L118" i="4"/>
  <c r="K118" i="4"/>
  <c r="J118" i="4"/>
  <c r="L117" i="4"/>
  <c r="K117" i="4"/>
  <c r="J117" i="4"/>
  <c r="L116" i="4"/>
  <c r="K116" i="4"/>
  <c r="J116" i="4"/>
  <c r="L115" i="4"/>
  <c r="K115" i="4"/>
  <c r="J115" i="4"/>
  <c r="L114" i="4"/>
  <c r="K114" i="4"/>
  <c r="J114" i="4"/>
  <c r="L113" i="4"/>
  <c r="K113" i="4"/>
  <c r="J113" i="4"/>
  <c r="L112" i="4"/>
  <c r="K112" i="4"/>
  <c r="J112" i="4"/>
  <c r="L111" i="4"/>
  <c r="K111" i="4"/>
  <c r="J111" i="4"/>
  <c r="L110" i="4"/>
  <c r="K110" i="4"/>
  <c r="J110" i="4"/>
  <c r="L109" i="4"/>
  <c r="K109" i="4"/>
  <c r="J109" i="4"/>
  <c r="L108" i="4"/>
  <c r="K108" i="4"/>
  <c r="J108" i="4"/>
  <c r="L107" i="4"/>
  <c r="K107" i="4"/>
  <c r="J107" i="4"/>
  <c r="L106" i="4"/>
  <c r="K106" i="4"/>
  <c r="J106" i="4"/>
  <c r="L105" i="4"/>
  <c r="K105" i="4"/>
  <c r="J105" i="4"/>
  <c r="L104" i="4"/>
  <c r="K104" i="4"/>
  <c r="J104" i="4"/>
  <c r="L103" i="4"/>
  <c r="K103" i="4"/>
  <c r="J103" i="4"/>
  <c r="L102" i="4"/>
  <c r="K102" i="4"/>
  <c r="J102" i="4"/>
  <c r="L101" i="4"/>
  <c r="K101" i="4"/>
  <c r="J101" i="4"/>
  <c r="L100" i="4"/>
  <c r="K100" i="4"/>
  <c r="J100" i="4"/>
  <c r="L99" i="4"/>
  <c r="K99" i="4"/>
  <c r="J99" i="4"/>
  <c r="L98" i="4"/>
  <c r="K98" i="4"/>
  <c r="J98" i="4"/>
  <c r="L97" i="4"/>
  <c r="K97" i="4"/>
  <c r="J97" i="4"/>
  <c r="L96" i="4"/>
  <c r="K96" i="4"/>
  <c r="J96" i="4"/>
  <c r="L95" i="4"/>
  <c r="K95" i="4"/>
  <c r="J95" i="4"/>
  <c r="L94" i="4"/>
  <c r="K94" i="4"/>
  <c r="J94" i="4"/>
  <c r="L93" i="4"/>
  <c r="K93" i="4"/>
  <c r="J93" i="4"/>
  <c r="L92" i="4"/>
  <c r="K92" i="4"/>
  <c r="J92" i="4"/>
  <c r="L91" i="4"/>
  <c r="K91" i="4"/>
  <c r="J91" i="4"/>
  <c r="L90" i="4"/>
  <c r="K90" i="4"/>
  <c r="J90" i="4"/>
  <c r="L89" i="4"/>
  <c r="K89" i="4"/>
  <c r="J89" i="4"/>
  <c r="L88" i="4"/>
  <c r="K88" i="4"/>
  <c r="J88" i="4"/>
  <c r="L87" i="4"/>
  <c r="K87" i="4"/>
  <c r="J87" i="4"/>
  <c r="L86" i="4"/>
  <c r="K86" i="4"/>
  <c r="J86" i="4"/>
  <c r="L85" i="4"/>
  <c r="K85" i="4"/>
  <c r="J85" i="4"/>
  <c r="L84" i="4"/>
  <c r="K84" i="4"/>
  <c r="J84" i="4"/>
  <c r="L83" i="4"/>
  <c r="K83" i="4"/>
  <c r="J83" i="4"/>
  <c r="L82" i="4"/>
  <c r="K82" i="4"/>
  <c r="J82" i="4"/>
  <c r="L81" i="4"/>
  <c r="K81" i="4"/>
  <c r="J81" i="4"/>
  <c r="L80" i="4"/>
  <c r="K80" i="4"/>
  <c r="J80" i="4"/>
  <c r="L79" i="4"/>
  <c r="K79" i="4"/>
  <c r="J79" i="4"/>
  <c r="L78" i="4"/>
  <c r="K78" i="4"/>
  <c r="J78" i="4"/>
  <c r="L77" i="4"/>
  <c r="K77" i="4"/>
  <c r="J77" i="4"/>
  <c r="L76" i="4"/>
  <c r="K76" i="4"/>
  <c r="J76" i="4"/>
  <c r="L75" i="4"/>
  <c r="K75" i="4"/>
  <c r="J75" i="4"/>
  <c r="L74" i="4"/>
  <c r="K74" i="4"/>
  <c r="J74" i="4"/>
  <c r="L73" i="4"/>
  <c r="K73" i="4"/>
  <c r="J73" i="4"/>
  <c r="L72" i="4"/>
  <c r="K72" i="4"/>
  <c r="J72" i="4"/>
  <c r="L71" i="4"/>
  <c r="K71" i="4"/>
  <c r="J71" i="4"/>
  <c r="L70" i="4"/>
  <c r="K70" i="4"/>
  <c r="J70" i="4"/>
  <c r="L69" i="4"/>
  <c r="K69" i="4"/>
  <c r="J69" i="4"/>
  <c r="L68" i="4"/>
  <c r="K68" i="4"/>
  <c r="J68" i="4"/>
  <c r="L67" i="4"/>
  <c r="K67" i="4"/>
  <c r="J67" i="4"/>
  <c r="L66" i="4"/>
  <c r="K66" i="4"/>
  <c r="J66" i="4"/>
  <c r="L65" i="4"/>
  <c r="K65" i="4"/>
  <c r="J65" i="4"/>
  <c r="L64" i="4"/>
  <c r="K64" i="4"/>
  <c r="J64" i="4"/>
  <c r="L63" i="4"/>
  <c r="K63" i="4"/>
  <c r="J63" i="4"/>
  <c r="L62" i="4"/>
  <c r="K62" i="4"/>
  <c r="J62" i="4"/>
  <c r="L61" i="4"/>
  <c r="K61" i="4"/>
  <c r="J61" i="4"/>
  <c r="L60" i="4"/>
  <c r="K60" i="4"/>
  <c r="J60" i="4"/>
  <c r="L59" i="4"/>
  <c r="K59" i="4"/>
  <c r="J59" i="4"/>
  <c r="L58" i="4"/>
  <c r="K58" i="4"/>
  <c r="J58" i="4"/>
  <c r="L57" i="4"/>
  <c r="K57" i="4"/>
  <c r="J57" i="4"/>
  <c r="L56" i="4"/>
  <c r="K56" i="4"/>
  <c r="J56" i="4"/>
  <c r="L55" i="4"/>
  <c r="K55" i="4"/>
  <c r="J55" i="4"/>
  <c r="L54" i="4"/>
  <c r="K54" i="4"/>
  <c r="J54" i="4"/>
  <c r="L53" i="4"/>
  <c r="K53" i="4"/>
  <c r="J53" i="4"/>
  <c r="L52" i="4"/>
  <c r="K52" i="4"/>
  <c r="J52" i="4"/>
  <c r="L51" i="4"/>
  <c r="K51" i="4"/>
  <c r="J51" i="4"/>
  <c r="L50" i="4"/>
  <c r="K50" i="4"/>
  <c r="J50" i="4"/>
  <c r="L49" i="4"/>
  <c r="K49" i="4"/>
  <c r="J49" i="4"/>
  <c r="L48" i="4"/>
  <c r="K48" i="4"/>
  <c r="J48" i="4"/>
  <c r="L47" i="4"/>
  <c r="K47" i="4"/>
  <c r="J47" i="4"/>
  <c r="L46" i="4"/>
  <c r="K46" i="4"/>
  <c r="J46" i="4"/>
  <c r="L45" i="4"/>
  <c r="K45" i="4"/>
  <c r="J45" i="4"/>
  <c r="L44" i="4"/>
  <c r="K44" i="4"/>
  <c r="J44" i="4"/>
  <c r="L43" i="4"/>
  <c r="K43" i="4"/>
  <c r="J43" i="4"/>
  <c r="L42" i="4"/>
  <c r="K42" i="4"/>
  <c r="J42" i="4"/>
  <c r="L41" i="4"/>
  <c r="K41" i="4"/>
  <c r="J41" i="4"/>
  <c r="L40" i="4"/>
  <c r="K40" i="4"/>
  <c r="J40" i="4"/>
  <c r="L39" i="4"/>
  <c r="K39" i="4"/>
  <c r="J39" i="4"/>
  <c r="L38" i="4"/>
  <c r="K38" i="4"/>
  <c r="J38" i="4"/>
  <c r="L37" i="4"/>
  <c r="K37" i="4"/>
  <c r="J37" i="4"/>
  <c r="L36" i="4"/>
  <c r="K36" i="4"/>
  <c r="J36" i="4"/>
  <c r="L35" i="4"/>
  <c r="K35" i="4"/>
  <c r="J35" i="4"/>
  <c r="L34" i="4"/>
  <c r="K34" i="4"/>
  <c r="J34" i="4"/>
  <c r="L33" i="4"/>
  <c r="K33" i="4"/>
  <c r="J33" i="4"/>
  <c r="L32" i="4"/>
  <c r="K32" i="4"/>
  <c r="J32" i="4"/>
  <c r="L31" i="4"/>
  <c r="K31" i="4"/>
  <c r="J31" i="4"/>
  <c r="L30" i="4"/>
  <c r="K30" i="4"/>
  <c r="J30" i="4"/>
  <c r="L29" i="4"/>
  <c r="K29" i="4"/>
  <c r="J29" i="4"/>
  <c r="L28" i="4"/>
  <c r="K28" i="4"/>
  <c r="J28" i="4"/>
  <c r="L27" i="4"/>
  <c r="K27" i="4"/>
  <c r="J27" i="4"/>
  <c r="L26" i="4"/>
  <c r="K26" i="4"/>
  <c r="J26" i="4"/>
  <c r="L25" i="4"/>
  <c r="K25" i="4"/>
  <c r="J25" i="4"/>
  <c r="L24" i="4"/>
  <c r="K24" i="4"/>
  <c r="J24" i="4"/>
  <c r="L23" i="4"/>
  <c r="K23" i="4"/>
  <c r="J23" i="4"/>
  <c r="L22" i="4"/>
  <c r="K22" i="4"/>
  <c r="J22" i="4"/>
  <c r="L21" i="4"/>
  <c r="K21" i="4"/>
  <c r="J21" i="4"/>
  <c r="L20" i="4"/>
  <c r="K20" i="4"/>
  <c r="J20" i="4"/>
  <c r="L19" i="4"/>
  <c r="K19" i="4"/>
  <c r="J19" i="4"/>
  <c r="L18" i="4"/>
  <c r="K18" i="4"/>
  <c r="J18" i="4"/>
  <c r="L17" i="4"/>
  <c r="K17" i="4"/>
  <c r="J17" i="4"/>
  <c r="L16" i="4"/>
  <c r="K16" i="4"/>
  <c r="J16" i="4"/>
  <c r="L15" i="4"/>
  <c r="K15" i="4"/>
  <c r="J15" i="4"/>
  <c r="L14" i="4"/>
  <c r="K14" i="4"/>
  <c r="J14" i="4"/>
  <c r="L13" i="4"/>
  <c r="K13" i="4"/>
  <c r="J13" i="4"/>
  <c r="L12" i="4"/>
  <c r="K12" i="4"/>
  <c r="J12" i="4"/>
  <c r="L11" i="4"/>
  <c r="K11" i="4"/>
  <c r="J11" i="4"/>
  <c r="L10" i="4"/>
  <c r="K10" i="4"/>
  <c r="J10" i="4"/>
  <c r="L9" i="4"/>
  <c r="K9" i="4"/>
  <c r="J9" i="4"/>
  <c r="L8" i="4"/>
  <c r="K8" i="4"/>
  <c r="J8" i="4"/>
  <c r="L7" i="4"/>
  <c r="K7" i="4"/>
  <c r="J7" i="4"/>
  <c r="L6" i="4"/>
  <c r="K6" i="4"/>
  <c r="J6" i="4"/>
  <c r="J57" i="1"/>
  <c r="I57" i="1"/>
  <c r="H57" i="1"/>
  <c r="G57" i="1"/>
  <c r="F57" i="1"/>
  <c r="E57" i="1"/>
  <c r="D57" i="1"/>
  <c r="J56" i="1"/>
  <c r="I56" i="1"/>
  <c r="H56" i="1"/>
  <c r="G56" i="1"/>
  <c r="F56" i="1"/>
  <c r="E56" i="1"/>
  <c r="D56" i="1"/>
  <c r="J55" i="1"/>
  <c r="I55" i="1"/>
  <c r="H55" i="1"/>
  <c r="G55" i="1"/>
  <c r="F55" i="1"/>
  <c r="E55" i="1"/>
  <c r="D55" i="1"/>
  <c r="J54" i="1"/>
  <c r="I54" i="1"/>
  <c r="H54" i="1"/>
  <c r="G54" i="1"/>
  <c r="F54" i="1"/>
  <c r="E54" i="1"/>
  <c r="D54" i="1"/>
  <c r="J53" i="1"/>
  <c r="I53" i="1"/>
  <c r="H53" i="1"/>
  <c r="G53" i="1"/>
  <c r="F53" i="1"/>
  <c r="E53" i="1"/>
  <c r="D53" i="1"/>
  <c r="J52" i="1"/>
  <c r="I52" i="1"/>
  <c r="H52" i="1"/>
  <c r="G52" i="1"/>
  <c r="F52" i="1"/>
  <c r="E52" i="1"/>
  <c r="D52" i="1"/>
  <c r="J51" i="1"/>
  <c r="I51" i="1"/>
  <c r="H51" i="1"/>
  <c r="G51" i="1"/>
  <c r="F51" i="1"/>
  <c r="E51" i="1"/>
  <c r="D51" i="1"/>
  <c r="J50" i="1"/>
  <c r="I50" i="1"/>
  <c r="H50" i="1"/>
  <c r="G50" i="1"/>
  <c r="F50" i="1"/>
  <c r="E50" i="1"/>
  <c r="D50" i="1"/>
  <c r="J49" i="1"/>
  <c r="I49" i="1"/>
  <c r="H49" i="1"/>
  <c r="G49" i="1"/>
  <c r="F49" i="1"/>
  <c r="E49" i="1"/>
  <c r="D49" i="1"/>
  <c r="J48" i="1"/>
  <c r="I48" i="1"/>
  <c r="H48" i="1"/>
  <c r="G48" i="1"/>
  <c r="F48" i="1"/>
  <c r="E48" i="1"/>
  <c r="D48" i="1"/>
  <c r="J47" i="1"/>
  <c r="I47" i="1"/>
  <c r="H47" i="1"/>
  <c r="G47" i="1"/>
  <c r="F47" i="1"/>
  <c r="E47" i="1"/>
  <c r="D47" i="1"/>
  <c r="J46" i="1"/>
  <c r="I46" i="1"/>
  <c r="H46" i="1"/>
  <c r="G46" i="1"/>
  <c r="F46" i="1"/>
  <c r="E46" i="1"/>
  <c r="D46" i="1"/>
  <c r="J45" i="1"/>
  <c r="I45" i="1"/>
  <c r="H45" i="1"/>
  <c r="G45" i="1"/>
  <c r="F45" i="1"/>
  <c r="E45" i="1"/>
  <c r="D45" i="1"/>
  <c r="J44" i="1"/>
  <c r="I44" i="1"/>
  <c r="H44" i="1"/>
  <c r="G44" i="1"/>
  <c r="F44" i="1"/>
  <c r="E44" i="1"/>
  <c r="D44" i="1"/>
  <c r="J43" i="1"/>
  <c r="I43" i="1"/>
  <c r="H43" i="1"/>
  <c r="G43" i="1"/>
  <c r="F43" i="1"/>
  <c r="E43" i="1"/>
  <c r="D43" i="1"/>
  <c r="J42" i="1"/>
  <c r="I42" i="1"/>
  <c r="H42" i="1"/>
  <c r="G42" i="1"/>
  <c r="F42" i="1"/>
  <c r="E42" i="1"/>
  <c r="D42" i="1"/>
  <c r="J41" i="1"/>
  <c r="I41" i="1"/>
  <c r="H41" i="1"/>
  <c r="G41" i="1"/>
  <c r="F41" i="1"/>
  <c r="E41" i="1"/>
  <c r="D41" i="1"/>
  <c r="J40" i="1"/>
  <c r="I40" i="1"/>
  <c r="H40" i="1"/>
  <c r="G40" i="1"/>
  <c r="F40" i="1"/>
  <c r="E40" i="1"/>
  <c r="D40" i="1"/>
  <c r="J39" i="1"/>
  <c r="I39" i="1"/>
  <c r="H39" i="1"/>
  <c r="G39" i="1"/>
  <c r="F39" i="1"/>
  <c r="E39" i="1"/>
  <c r="D39" i="1"/>
  <c r="J38" i="1"/>
  <c r="I38" i="1"/>
  <c r="H38" i="1"/>
  <c r="G38" i="1"/>
  <c r="F38" i="1"/>
  <c r="E38" i="1"/>
  <c r="D38" i="1"/>
  <c r="J37" i="1"/>
  <c r="I37" i="1"/>
  <c r="H37" i="1"/>
  <c r="G37" i="1"/>
  <c r="F37" i="1"/>
  <c r="E37" i="1"/>
  <c r="D37" i="1"/>
  <c r="J36" i="1"/>
  <c r="I36" i="1"/>
  <c r="H36" i="1"/>
  <c r="G36" i="1"/>
  <c r="F36" i="1"/>
  <c r="E36" i="1"/>
  <c r="D36" i="1"/>
  <c r="J35" i="1"/>
  <c r="I35" i="1"/>
  <c r="H35" i="1"/>
  <c r="G35" i="1"/>
  <c r="F35" i="1"/>
  <c r="E35" i="1"/>
  <c r="D35" i="1"/>
  <c r="J34" i="1"/>
  <c r="I34" i="1"/>
  <c r="H34" i="1"/>
  <c r="G34" i="1"/>
  <c r="F34" i="1"/>
  <c r="E34" i="1"/>
  <c r="D34" i="1"/>
  <c r="J33" i="1"/>
  <c r="I33" i="1"/>
  <c r="H33" i="1"/>
  <c r="G33" i="1"/>
  <c r="F33" i="1"/>
  <c r="E33" i="1"/>
  <c r="D33" i="1"/>
  <c r="J32" i="1"/>
  <c r="I32" i="1"/>
  <c r="H32" i="1"/>
  <c r="G32" i="1"/>
  <c r="F32" i="1"/>
  <c r="E32" i="1"/>
  <c r="D32" i="1"/>
  <c r="J31" i="1"/>
  <c r="I31" i="1"/>
  <c r="H31" i="1"/>
  <c r="G31" i="1"/>
  <c r="F31" i="1"/>
  <c r="E31" i="1"/>
  <c r="D31" i="1"/>
  <c r="J30" i="1"/>
  <c r="I30" i="1"/>
  <c r="H30" i="1"/>
  <c r="G30" i="1"/>
  <c r="F30" i="1"/>
  <c r="E30" i="1"/>
  <c r="D30" i="1"/>
  <c r="J29" i="1"/>
  <c r="I29" i="1"/>
  <c r="H29" i="1"/>
  <c r="G29" i="1"/>
  <c r="F29" i="1"/>
  <c r="E29" i="1"/>
  <c r="D29" i="1"/>
  <c r="J28" i="1"/>
  <c r="I28" i="1"/>
  <c r="H28" i="1"/>
  <c r="G28" i="1"/>
  <c r="F28" i="1"/>
  <c r="E28" i="1"/>
  <c r="D28" i="1"/>
  <c r="J27" i="1"/>
  <c r="I27" i="1"/>
  <c r="H27" i="1"/>
  <c r="G27" i="1"/>
  <c r="F27" i="1"/>
  <c r="E27" i="1"/>
  <c r="D27" i="1"/>
  <c r="J26" i="1"/>
  <c r="I26" i="1"/>
  <c r="H26" i="1"/>
  <c r="G26" i="1"/>
  <c r="F26" i="1"/>
  <c r="E26" i="1"/>
  <c r="D26" i="1"/>
  <c r="J25" i="1"/>
  <c r="I25" i="1"/>
  <c r="H25" i="1"/>
  <c r="G25" i="1"/>
  <c r="F25" i="1"/>
  <c r="E25" i="1"/>
  <c r="D25" i="1"/>
  <c r="J24" i="1"/>
  <c r="I24" i="1"/>
  <c r="H24" i="1"/>
  <c r="G24" i="1"/>
  <c r="F24" i="1"/>
  <c r="E24" i="1"/>
  <c r="D24" i="1"/>
  <c r="J23" i="1"/>
  <c r="I23" i="1"/>
  <c r="H23" i="1"/>
  <c r="G23" i="1"/>
  <c r="F23" i="1"/>
  <c r="E23" i="1"/>
  <c r="D23" i="1"/>
  <c r="J22" i="1"/>
  <c r="I22" i="1"/>
  <c r="H22" i="1"/>
  <c r="G22" i="1"/>
  <c r="F22" i="1"/>
  <c r="E22" i="1"/>
  <c r="D22" i="1"/>
  <c r="J21" i="1"/>
  <c r="I21" i="1"/>
  <c r="H21" i="1"/>
  <c r="G21" i="1"/>
  <c r="F21" i="1"/>
  <c r="E21" i="1"/>
  <c r="D21" i="1"/>
  <c r="J20" i="1"/>
  <c r="I20" i="1"/>
  <c r="H20" i="1"/>
  <c r="G20" i="1"/>
  <c r="F20" i="1"/>
  <c r="E20" i="1"/>
  <c r="D20" i="1"/>
  <c r="J19" i="1"/>
  <c r="I19" i="1"/>
  <c r="H19" i="1"/>
  <c r="G19" i="1"/>
  <c r="F19" i="1"/>
  <c r="E19" i="1"/>
  <c r="D19" i="1"/>
  <c r="J18" i="1"/>
  <c r="I18" i="1"/>
  <c r="H18" i="1"/>
  <c r="G18" i="1"/>
  <c r="F18" i="1"/>
  <c r="E18" i="1"/>
  <c r="D18" i="1"/>
  <c r="J17" i="1"/>
  <c r="I17" i="1"/>
  <c r="H17" i="1"/>
  <c r="G17" i="1"/>
  <c r="F17" i="1"/>
  <c r="E17" i="1"/>
  <c r="D17" i="1"/>
  <c r="J16" i="1"/>
  <c r="I16" i="1"/>
  <c r="H16" i="1"/>
  <c r="G16" i="1"/>
  <c r="F16" i="1"/>
  <c r="E16" i="1"/>
  <c r="D16" i="1"/>
  <c r="J15" i="1"/>
  <c r="I15" i="1"/>
  <c r="H15" i="1"/>
  <c r="G15" i="1"/>
  <c r="F15" i="1"/>
  <c r="E15" i="1"/>
  <c r="D15" i="1"/>
  <c r="J14" i="1"/>
  <c r="I14" i="1"/>
  <c r="H14" i="1"/>
  <c r="G14" i="1"/>
  <c r="F14" i="1"/>
  <c r="E14" i="1"/>
  <c r="D14" i="1"/>
  <c r="J13" i="1"/>
  <c r="I13" i="1"/>
  <c r="H13" i="1"/>
  <c r="G13" i="1"/>
  <c r="F13" i="1"/>
  <c r="E13" i="1"/>
  <c r="D13" i="1"/>
  <c r="J12" i="1"/>
  <c r="I12" i="1"/>
  <c r="H12" i="1"/>
  <c r="G12" i="1"/>
  <c r="F12" i="1"/>
  <c r="E12" i="1"/>
  <c r="D12" i="1"/>
  <c r="J11" i="1"/>
  <c r="I11" i="1"/>
  <c r="H11" i="1"/>
  <c r="G11" i="1"/>
  <c r="F11" i="1"/>
  <c r="E11" i="1"/>
  <c r="D11" i="1"/>
  <c r="J10" i="1"/>
  <c r="I10" i="1"/>
  <c r="H10" i="1"/>
  <c r="G10" i="1"/>
  <c r="F10" i="1"/>
  <c r="E10" i="1"/>
  <c r="D10" i="1"/>
  <c r="J9" i="1"/>
  <c r="I9" i="1"/>
  <c r="H9" i="1"/>
  <c r="G9" i="1"/>
  <c r="F9" i="1"/>
  <c r="E9" i="1"/>
  <c r="D9" i="1"/>
  <c r="J8" i="1"/>
  <c r="I8" i="1"/>
  <c r="H8" i="1"/>
  <c r="G8" i="1"/>
  <c r="F8" i="1"/>
  <c r="E8" i="1"/>
  <c r="D8" i="1"/>
  <c r="J7" i="1"/>
  <c r="I7" i="1"/>
  <c r="H7" i="1"/>
  <c r="G7" i="1"/>
  <c r="F7" i="1"/>
  <c r="E7" i="1"/>
  <c r="D7" i="1"/>
  <c r="J6" i="1"/>
  <c r="I6" i="1"/>
  <c r="H6" i="1"/>
  <c r="G6" i="1"/>
  <c r="F6" i="1"/>
  <c r="E6" i="1"/>
  <c r="D6" i="1"/>
</calcChain>
</file>

<file path=xl/sharedStrings.xml><?xml version="1.0" encoding="utf-8"?>
<sst xmlns="http://schemas.openxmlformats.org/spreadsheetml/2006/main" count="89" uniqueCount="62">
  <si>
    <t>一、版本历史</t>
  </si>
  <si>
    <t>v1.0</t>
  </si>
  <si>
    <t>第一版计算工具</t>
  </si>
  <si>
    <t>v1.1</t>
  </si>
  <si>
    <t>同步协议容量评估输出格式化；参数输入简化</t>
  </si>
  <si>
    <t>v1.2</t>
  </si>
  <si>
    <t>增加异步协议计算的内容；格式化结果输出</t>
  </si>
  <si>
    <t>v1.3</t>
  </si>
  <si>
    <t>调整了表格输出内容，增加了异步传输时长的计算</t>
  </si>
  <si>
    <t>v1.4</t>
  </si>
  <si>
    <t>修整了异步协议计算传输时间问题。
增加版本历史信息和文档说明</t>
  </si>
  <si>
    <t>v1.5</t>
  </si>
  <si>
    <t>修正了异步能数符号长度0时，MCS3和MCS4子帧载荷数量的错误</t>
  </si>
  <si>
    <t>二、使用方法</t>
  </si>
  <si>
    <t>在表2和表3对应黄色单元格中填入业务数据，公式会计算出其他相应的速率和容量等信息</t>
  </si>
  <si>
    <t>其中：
（1）同步系统容量估算表中两个待填项：业务时间间隔，指的是每个终端发送一次数据的时间间隔；
（2）单次数据量，指的是每个终端每次发送的字节数
异步系统参数表中：
（1）单次数据量，指的是终端每次发送的字节数
（2）子帧数：对应系统设置中的第次发送的子帧数，子帧数根据单次数据量的大小匹配设置可以获得更高的传输效率</t>
  </si>
  <si>
    <t>业务时间间隔（秒）</t>
  </si>
  <si>
    <t>单次数据量（字节）</t>
  </si>
  <si>
    <t>符号长度（0/1/2/3）</t>
  </si>
  <si>
    <t>上下行配比（0/1）</t>
  </si>
  <si>
    <t>速率级别
MCS</t>
  </si>
  <si>
    <t>每子帧载荷
(byte)</t>
  </si>
  <si>
    <t>支持的终端数量（个/AP）</t>
  </si>
  <si>
    <t>上行并发数（个）</t>
  </si>
  <si>
    <t>上行速率(kbps)</t>
  </si>
  <si>
    <t>单次上行发送时长(s)</t>
  </si>
  <si>
    <t>下行速率(kbps)</t>
  </si>
  <si>
    <t>单次下行发送时长(s)</t>
  </si>
  <si>
    <t>选项</t>
  </si>
  <si>
    <t>数值</t>
  </si>
  <si>
    <t>备注</t>
  </si>
  <si>
    <t>单次数据量（byte)</t>
  </si>
  <si>
    <t>data_len</t>
  </si>
  <si>
    <t>子帧数</t>
  </si>
  <si>
    <t>最大10，最小3</t>
  </si>
  <si>
    <t>sub_num</t>
  </si>
  <si>
    <t>first_uni_data_len</t>
  </si>
  <si>
    <t>sub_data_len</t>
  </si>
  <si>
    <t>frame_len_of_10subn</t>
  </si>
  <si>
    <t>sub_len</t>
  </si>
  <si>
    <t>序号</t>
  </si>
  <si>
    <t>速率级别MCS
(0/1/2/3/4/5/6/7)</t>
  </si>
  <si>
    <t>带宽
（1/2/3/4）</t>
  </si>
  <si>
    <t>数据类型
（单播0/广播1）</t>
  </si>
  <si>
    <t>第一个子帧负载
（byte）</t>
  </si>
  <si>
    <t>非一个子帧负载帧载荷
(byte)</t>
  </si>
  <si>
    <t>最大子帧数发送时长(ms)</t>
  </si>
  <si>
    <t>每子帧发送时长
（ms）</t>
  </si>
  <si>
    <t>载荷速率(kbps)</t>
  </si>
  <si>
    <t>单次发送时长
（ms)</t>
  </si>
  <si>
    <t>单帧数据量
（byte）</t>
  </si>
  <si>
    <t>广播发送时长
1. 所需应用子帧个数：app_sub_num = data_len / sub_data_len;
if (data_len % sub_data_len) app_sub_num++;
2. 整帧帧长：frame_len = frame_len_of_10subn - (10 - sub_num) * sub_len;
3. 所需整帧：frame_num = app_sub_num / (sub_num - 1);
4. 多余帧的应用子帧数：plus_sub_num = app_sub_num % (sub_num - 1);
5. 多余帧的帧长：
if (plus_sub_num &gt; 0) 
    plus_frame_len = frame_len_of_10subn - (10 - plus_sub_num - 1) * sub_len;
else:
    plus_frame_len = 0;
6. 发送时长为：frame_len * frame_num + plus_frame_len
单播发送时长：
1. 一帧的数据量：one_frame_data_len = sub_data_len * (sub_num - 1) + first_uni_data_len;
2. 帧长：frame_len = frame_len_of_10subn - (10 - sub_num) * sub_len;
3. 应用数据量是一帧数据量的多少倍（frame_num），向上取整！
4. 发送时长为 frame_len * frame_num</t>
  </si>
  <si>
    <t>PS：单播第二帧及之后帧，单帧数据量比第一帧多1个字节。</t>
  </si>
  <si>
    <t>PS：无gap版的区别在于帧长(frame_len_of_10subn)</t>
  </si>
  <si>
    <t>Symbol Length</t>
  </si>
  <si>
    <t>MCS</t>
  </si>
  <si>
    <t>Sym&amp;MCS_concat</t>
  </si>
  <si>
    <t>data per frame（byte）</t>
  </si>
  <si>
    <t>V1.7</t>
    <phoneticPr fontId="6" type="noConversion"/>
  </si>
  <si>
    <t>异步系统在v4.0版本开始，无gap功能，由接口AT+WIOTARATE=4,0 或者 uc_wiota_set_data_rate(4,0) 开启，默认关闭（即默认有gap，与之前版本兼容）</t>
    <phoneticPr fontId="6" type="noConversion"/>
  </si>
  <si>
    <t xml:space="preserve"> V1.8</t>
    <phoneticPr fontId="6" type="noConversion"/>
  </si>
  <si>
    <t>修正异步新单播的子帧承载数据量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</si>
</sst>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7" x14ac:knownFonts="1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name val="等线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178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178" fontId="2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178" fontId="0" fillId="0" borderId="5" xfId="0" applyNumberFormat="1" applyBorder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>
      <alignment vertical="center"/>
    </xf>
    <xf numFmtId="178" fontId="1" fillId="0" borderId="0" xfId="0" applyNumberFormat="1" applyFont="1" applyAlignment="1">
      <alignment horizontal="center" vertical="center"/>
    </xf>
    <xf numFmtId="0" fontId="3" fillId="0" borderId="11" xfId="0" applyFont="1" applyBorder="1">
      <alignment vertical="center"/>
    </xf>
    <xf numFmtId="0" fontId="3" fillId="3" borderId="12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3" borderId="14" xfId="0" applyFont="1" applyFill="1" applyBorder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78" fontId="2" fillId="5" borderId="2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178" fontId="3" fillId="5" borderId="5" xfId="0" applyNumberFormat="1" applyFont="1" applyFill="1" applyBorder="1" applyAlignment="1">
      <alignment horizontal="center" vertical="center"/>
    </xf>
    <xf numFmtId="178" fontId="4" fillId="5" borderId="5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178" fontId="3" fillId="5" borderId="16" xfId="0" applyNumberFormat="1" applyFont="1" applyFill="1" applyBorder="1" applyAlignment="1">
      <alignment horizontal="center" vertical="center"/>
    </xf>
    <xf numFmtId="178" fontId="4" fillId="5" borderId="16" xfId="0" applyNumberFormat="1" applyFont="1" applyFill="1" applyBorder="1" applyAlignment="1">
      <alignment horizontal="center" vertical="center"/>
    </xf>
    <xf numFmtId="178" fontId="2" fillId="5" borderId="3" xfId="0" applyNumberFormat="1" applyFont="1" applyFill="1" applyBorder="1" applyAlignment="1">
      <alignment horizontal="center" vertical="center" wrapText="1"/>
    </xf>
    <xf numFmtId="178" fontId="4" fillId="5" borderId="6" xfId="0" applyNumberFormat="1" applyFont="1" applyFill="1" applyBorder="1" applyAlignment="1">
      <alignment horizontal="center" vertical="center"/>
    </xf>
    <xf numFmtId="178" fontId="4" fillId="5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3"/>
  <sheetViews>
    <sheetView showGridLines="0" tabSelected="1" workbookViewId="0">
      <selection activeCell="H25" sqref="H25"/>
    </sheetView>
  </sheetViews>
  <sheetFormatPr defaultColWidth="8.7265625" defaultRowHeight="15.6" x14ac:dyDescent="0.3"/>
  <cols>
    <col min="1" max="1" width="2.54296875" customWidth="1"/>
  </cols>
  <sheetData>
    <row r="2" spans="2:13" x14ac:dyDescent="0.3">
      <c r="B2" t="s">
        <v>0</v>
      </c>
    </row>
    <row r="3" spans="2:13" x14ac:dyDescent="0.3">
      <c r="B3" t="s">
        <v>1</v>
      </c>
      <c r="C3" s="54" t="s">
        <v>2</v>
      </c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2:13" x14ac:dyDescent="0.3">
      <c r="B4" t="s">
        <v>3</v>
      </c>
      <c r="C4" s="54" t="s">
        <v>4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2:13" x14ac:dyDescent="0.3">
      <c r="B5" t="s">
        <v>5</v>
      </c>
      <c r="C5" s="54" t="s">
        <v>6</v>
      </c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2:13" x14ac:dyDescent="0.3">
      <c r="B6" t="s">
        <v>7</v>
      </c>
      <c r="C6" s="54" t="s">
        <v>8</v>
      </c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2:13" ht="36" customHeight="1" x14ac:dyDescent="0.3">
      <c r="B7" t="s">
        <v>9</v>
      </c>
      <c r="C7" s="55" t="s">
        <v>10</v>
      </c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2:13" x14ac:dyDescent="0.3">
      <c r="B8" t="s">
        <v>11</v>
      </c>
      <c r="C8" s="53" t="s">
        <v>12</v>
      </c>
    </row>
    <row r="9" spans="2:13" x14ac:dyDescent="0.3">
      <c r="B9" s="58" t="s">
        <v>58</v>
      </c>
      <c r="C9" s="58" t="s">
        <v>59</v>
      </c>
    </row>
    <row r="10" spans="2:13" x14ac:dyDescent="0.3">
      <c r="B10" s="58" t="s">
        <v>60</v>
      </c>
      <c r="C10" s="58" t="s">
        <v>61</v>
      </c>
    </row>
    <row r="11" spans="2:13" x14ac:dyDescent="0.3">
      <c r="B11" t="s">
        <v>13</v>
      </c>
    </row>
    <row r="12" spans="2:13" x14ac:dyDescent="0.3">
      <c r="B12" t="s">
        <v>14</v>
      </c>
    </row>
    <row r="13" spans="2:13" ht="133.05000000000001" customHeight="1" x14ac:dyDescent="0.3">
      <c r="B13" s="55" t="s">
        <v>15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</row>
  </sheetData>
  <mergeCells count="6">
    <mergeCell ref="B13:M13"/>
    <mergeCell ref="C3:M3"/>
    <mergeCell ref="C4:M4"/>
    <mergeCell ref="C5:M5"/>
    <mergeCell ref="C6:M6"/>
    <mergeCell ref="C7:M7"/>
  </mergeCells>
  <phoneticPr fontId="6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K57"/>
  <sheetViews>
    <sheetView workbookViewId="0">
      <selection activeCell="M16" sqref="M16"/>
    </sheetView>
  </sheetViews>
  <sheetFormatPr defaultColWidth="9" defaultRowHeight="14.4" customHeight="1" x14ac:dyDescent="0.3"/>
  <cols>
    <col min="1" max="1" width="15.36328125" style="24" customWidth="1"/>
    <col min="2" max="2" width="9.7265625" style="24" customWidth="1"/>
    <col min="3" max="3" width="7.54296875" style="25" customWidth="1"/>
    <col min="4" max="4" width="10.6328125" style="25" customWidth="1"/>
    <col min="5" max="5" width="11" style="25" customWidth="1"/>
    <col min="6" max="6" width="8.54296875" style="25" customWidth="1"/>
    <col min="7" max="7" width="9.26953125" style="24" customWidth="1"/>
    <col min="8" max="8" width="10" style="24" customWidth="1"/>
    <col min="9" max="9" width="7.54296875" style="26" customWidth="1"/>
    <col min="10" max="10" width="11" style="27" customWidth="1"/>
    <col min="11" max="11" width="11" style="13" customWidth="1"/>
  </cols>
  <sheetData>
    <row r="1" spans="1:11" ht="14.4" customHeight="1" x14ac:dyDescent="0.3">
      <c r="A1" s="28" t="s">
        <v>16</v>
      </c>
      <c r="B1" s="29">
        <v>15</v>
      </c>
    </row>
    <row r="2" spans="1:11" ht="14.4" customHeight="1" x14ac:dyDescent="0.3">
      <c r="A2" s="30" t="s">
        <v>17</v>
      </c>
      <c r="B2" s="31">
        <v>50</v>
      </c>
    </row>
    <row r="5" spans="1:11" s="21" customFormat="1" ht="28.8" x14ac:dyDescent="0.3">
      <c r="A5" s="32" t="s">
        <v>18</v>
      </c>
      <c r="B5" s="33" t="s">
        <v>19</v>
      </c>
      <c r="C5" s="33" t="s">
        <v>20</v>
      </c>
      <c r="D5" s="34" t="s">
        <v>21</v>
      </c>
      <c r="E5" s="34" t="s">
        <v>22</v>
      </c>
      <c r="F5" s="34" t="s">
        <v>23</v>
      </c>
      <c r="G5" s="35" t="s">
        <v>24</v>
      </c>
      <c r="H5" s="35" t="s">
        <v>25</v>
      </c>
      <c r="I5" s="35" t="s">
        <v>26</v>
      </c>
      <c r="J5" s="50" t="s">
        <v>27</v>
      </c>
    </row>
    <row r="6" spans="1:11" ht="14.4" customHeight="1" x14ac:dyDescent="0.3">
      <c r="A6" s="36">
        <v>0</v>
      </c>
      <c r="B6" s="37">
        <v>0</v>
      </c>
      <c r="C6" s="37">
        <v>0</v>
      </c>
      <c r="D6" s="38">
        <f>VLOOKUP(_xlfn.CONCAT(A6,C6),'symbol_len&amp;MCS'!C:D,2,0)</f>
        <v>6</v>
      </c>
      <c r="E6" s="38">
        <f>ROUND($B$1/((1+0.5*B6)*0.073*2^A6)/(TRUNC($B$2/D6)+1)*8*(1+B6)*0.7,0)</f>
        <v>128</v>
      </c>
      <c r="F6" s="38">
        <f>8*(B6+1)</f>
        <v>8</v>
      </c>
      <c r="G6" s="39">
        <f>8*$B$2/H6/1000</f>
        <v>0.58708414872798398</v>
      </c>
      <c r="H6" s="40">
        <f>(1+0.5*B6)*(2^A6)*73*($B$2/D6+1)/(1+B6)/1000</f>
        <v>0.68133333333333301</v>
      </c>
      <c r="I6" s="39">
        <f>8*$B$2/J6/1000</f>
        <v>0.58708414872798398</v>
      </c>
      <c r="J6" s="51">
        <f>(1+0.5*B6)*(2^A6)*73*($B$2/D6+1)/1000</f>
        <v>0.68133333333333301</v>
      </c>
      <c r="K6"/>
    </row>
    <row r="7" spans="1:11" ht="14.4" customHeight="1" x14ac:dyDescent="0.3">
      <c r="A7" s="41">
        <v>0</v>
      </c>
      <c r="B7" s="42">
        <v>0</v>
      </c>
      <c r="C7" s="42">
        <v>1</v>
      </c>
      <c r="D7" s="43">
        <f>VLOOKUP(_xlfn.CONCAT(A7,C7),'symbol_len&amp;MCS'!C:D,2,0)</f>
        <v>8</v>
      </c>
      <c r="E7" s="38">
        <f t="shared" ref="E7:E38" si="0">ROUND($B$1/((1+0.5*B7)*0.073*2^A7)/(TRUNC($B$2/D7)+1)*8*(1+B7)*0.7,0)</f>
        <v>164</v>
      </c>
      <c r="F7" s="38">
        <f t="shared" ref="F7:F38" si="1">8*(B7+1)</f>
        <v>8</v>
      </c>
      <c r="G7" s="39">
        <f t="shared" ref="G7:G38" si="2">8*$B$2/H7/1000</f>
        <v>0.75578649031648604</v>
      </c>
      <c r="H7" s="40">
        <f t="shared" ref="H7:H38" si="3">(1+0.5*B7)*(2^A7)*73*($B$2/D7+1)/(1+B7)/1000</f>
        <v>0.52925</v>
      </c>
      <c r="I7" s="39">
        <f t="shared" ref="I7:I38" si="4">8*$B$2/J7/1000</f>
        <v>0.75578649031648604</v>
      </c>
      <c r="J7" s="51">
        <f t="shared" ref="J7:J38" si="5">(1+0.5*B7)*(2^A7)*73*($B$2/D7+1)/1000</f>
        <v>0.52925</v>
      </c>
      <c r="K7"/>
    </row>
    <row r="8" spans="1:11" ht="14.4" customHeight="1" x14ac:dyDescent="0.3">
      <c r="A8" s="41">
        <v>0</v>
      </c>
      <c r="B8" s="42">
        <v>0</v>
      </c>
      <c r="C8" s="42">
        <v>2</v>
      </c>
      <c r="D8" s="43">
        <f>VLOOKUP(_xlfn.CONCAT(A8,C8),'symbol_len&amp;MCS'!C:D,2,0)</f>
        <v>51</v>
      </c>
      <c r="E8" s="38">
        <f t="shared" si="0"/>
        <v>1151</v>
      </c>
      <c r="F8" s="38">
        <f t="shared" si="1"/>
        <v>8</v>
      </c>
      <c r="G8" s="39">
        <f t="shared" si="2"/>
        <v>2.76685202766852</v>
      </c>
      <c r="H8" s="40">
        <f t="shared" si="3"/>
        <v>0.14456862745098001</v>
      </c>
      <c r="I8" s="39">
        <f t="shared" si="4"/>
        <v>2.76685202766852</v>
      </c>
      <c r="J8" s="51">
        <f t="shared" si="5"/>
        <v>0.14456862745098001</v>
      </c>
      <c r="K8"/>
    </row>
    <row r="9" spans="1:11" ht="14.4" customHeight="1" x14ac:dyDescent="0.3">
      <c r="A9" s="41">
        <v>0</v>
      </c>
      <c r="B9" s="42">
        <v>0</v>
      </c>
      <c r="C9" s="42">
        <v>3</v>
      </c>
      <c r="D9" s="43">
        <f>VLOOKUP(_xlfn.CONCAT(A9,C9),'symbol_len&amp;MCS'!C:D,2,0)</f>
        <v>64</v>
      </c>
      <c r="E9" s="38">
        <f t="shared" si="0"/>
        <v>1151</v>
      </c>
      <c r="F9" s="38">
        <f t="shared" si="1"/>
        <v>8</v>
      </c>
      <c r="G9" s="39">
        <f t="shared" si="2"/>
        <v>3.0761836097092101</v>
      </c>
      <c r="H9" s="40">
        <f t="shared" si="3"/>
        <v>0.13003124999999999</v>
      </c>
      <c r="I9" s="39">
        <f t="shared" si="4"/>
        <v>3.0761836097092101</v>
      </c>
      <c r="J9" s="51">
        <f t="shared" si="5"/>
        <v>0.13003124999999999</v>
      </c>
      <c r="K9"/>
    </row>
    <row r="10" spans="1:11" ht="14.4" customHeight="1" x14ac:dyDescent="0.3">
      <c r="A10" s="41">
        <v>0</v>
      </c>
      <c r="B10" s="42">
        <v>0</v>
      </c>
      <c r="C10" s="42">
        <v>4</v>
      </c>
      <c r="D10" s="43">
        <f>VLOOKUP(_xlfn.CONCAT(A10,C10),'symbol_len&amp;MCS'!C:D,2,0)</f>
        <v>78</v>
      </c>
      <c r="E10" s="38">
        <f t="shared" si="0"/>
        <v>1151</v>
      </c>
      <c r="F10" s="38">
        <f t="shared" si="1"/>
        <v>8</v>
      </c>
      <c r="G10" s="39">
        <f t="shared" si="2"/>
        <v>3.3390410958904102</v>
      </c>
      <c r="H10" s="40">
        <f t="shared" si="3"/>
        <v>0.119794871794872</v>
      </c>
      <c r="I10" s="39">
        <f t="shared" si="4"/>
        <v>3.3390410958904102</v>
      </c>
      <c r="J10" s="51">
        <f t="shared" si="5"/>
        <v>0.119794871794872</v>
      </c>
      <c r="K10"/>
    </row>
    <row r="11" spans="1:11" ht="14.4" customHeight="1" x14ac:dyDescent="0.3">
      <c r="A11" s="41">
        <v>0</v>
      </c>
      <c r="B11" s="42">
        <v>1</v>
      </c>
      <c r="C11" s="42">
        <v>0</v>
      </c>
      <c r="D11" s="43">
        <f>VLOOKUP(_xlfn.CONCAT(A11,C11),'symbol_len&amp;MCS'!C:D,2,0)</f>
        <v>6</v>
      </c>
      <c r="E11" s="38">
        <f t="shared" si="0"/>
        <v>170</v>
      </c>
      <c r="F11" s="38">
        <f t="shared" si="1"/>
        <v>16</v>
      </c>
      <c r="G11" s="39">
        <f t="shared" si="2"/>
        <v>0.78277886497064597</v>
      </c>
      <c r="H11" s="40">
        <f t="shared" si="3"/>
        <v>0.51100000000000001</v>
      </c>
      <c r="I11" s="39">
        <f t="shared" si="4"/>
        <v>0.39138943248532299</v>
      </c>
      <c r="J11" s="51">
        <f t="shared" si="5"/>
        <v>1.022</v>
      </c>
      <c r="K11"/>
    </row>
    <row r="12" spans="1:11" ht="14.4" customHeight="1" x14ac:dyDescent="0.3">
      <c r="A12" s="41">
        <v>0</v>
      </c>
      <c r="B12" s="42">
        <v>1</v>
      </c>
      <c r="C12" s="42">
        <v>1</v>
      </c>
      <c r="D12" s="43">
        <f>VLOOKUP(_xlfn.CONCAT(A12,C12),'symbol_len&amp;MCS'!C:D,2,0)</f>
        <v>8</v>
      </c>
      <c r="E12" s="38">
        <f t="shared" si="0"/>
        <v>219</v>
      </c>
      <c r="F12" s="38">
        <f t="shared" si="1"/>
        <v>16</v>
      </c>
      <c r="G12" s="39">
        <f t="shared" si="2"/>
        <v>1.00771532042198</v>
      </c>
      <c r="H12" s="40">
        <f t="shared" si="3"/>
        <v>0.3969375</v>
      </c>
      <c r="I12" s="39">
        <f t="shared" si="4"/>
        <v>0.50385766021098999</v>
      </c>
      <c r="J12" s="51">
        <f t="shared" si="5"/>
        <v>0.793875</v>
      </c>
      <c r="K12"/>
    </row>
    <row r="13" spans="1:11" ht="14.4" customHeight="1" x14ac:dyDescent="0.3">
      <c r="A13" s="41">
        <v>0</v>
      </c>
      <c r="B13" s="42">
        <v>1</v>
      </c>
      <c r="C13" s="42">
        <v>2</v>
      </c>
      <c r="D13" s="43">
        <f>VLOOKUP(_xlfn.CONCAT(A13,C13),'symbol_len&amp;MCS'!C:D,2,0)</f>
        <v>51</v>
      </c>
      <c r="E13" s="38">
        <f t="shared" si="0"/>
        <v>1534</v>
      </c>
      <c r="F13" s="38">
        <f t="shared" si="1"/>
        <v>16</v>
      </c>
      <c r="G13" s="39">
        <f t="shared" si="2"/>
        <v>3.6891360368913602</v>
      </c>
      <c r="H13" s="40">
        <f t="shared" si="3"/>
        <v>0.108426470588235</v>
      </c>
      <c r="I13" s="39">
        <f t="shared" si="4"/>
        <v>1.8445680184456801</v>
      </c>
      <c r="J13" s="51">
        <f t="shared" si="5"/>
        <v>0.216852941176471</v>
      </c>
      <c r="K13"/>
    </row>
    <row r="14" spans="1:11" ht="14.4" customHeight="1" x14ac:dyDescent="0.3">
      <c r="A14" s="41">
        <v>0</v>
      </c>
      <c r="B14" s="42">
        <v>1</v>
      </c>
      <c r="C14" s="42">
        <v>3</v>
      </c>
      <c r="D14" s="43">
        <f>VLOOKUP(_xlfn.CONCAT(A14,C14),'symbol_len&amp;MCS'!C:D,2,0)</f>
        <v>64</v>
      </c>
      <c r="E14" s="38">
        <f t="shared" si="0"/>
        <v>1534</v>
      </c>
      <c r="F14" s="38">
        <f t="shared" si="1"/>
        <v>16</v>
      </c>
      <c r="G14" s="39">
        <f t="shared" si="2"/>
        <v>4.10157814627894</v>
      </c>
      <c r="H14" s="40">
        <f t="shared" si="3"/>
        <v>9.7523437500000004E-2</v>
      </c>
      <c r="I14" s="39">
        <f t="shared" si="4"/>
        <v>2.05078907313947</v>
      </c>
      <c r="J14" s="51">
        <f t="shared" si="5"/>
        <v>0.19504687500000001</v>
      </c>
      <c r="K14"/>
    </row>
    <row r="15" spans="1:11" ht="14.4" customHeight="1" x14ac:dyDescent="0.3">
      <c r="A15" s="41">
        <v>0</v>
      </c>
      <c r="B15" s="42">
        <v>1</v>
      </c>
      <c r="C15" s="42">
        <v>4</v>
      </c>
      <c r="D15" s="43">
        <f>VLOOKUP(_xlfn.CONCAT(A15,C15),'symbol_len&amp;MCS'!C:D,2,0)</f>
        <v>78</v>
      </c>
      <c r="E15" s="38">
        <f t="shared" si="0"/>
        <v>1534</v>
      </c>
      <c r="F15" s="38">
        <f t="shared" si="1"/>
        <v>16</v>
      </c>
      <c r="G15" s="39">
        <f t="shared" si="2"/>
        <v>4.4520547945205502</v>
      </c>
      <c r="H15" s="40">
        <f t="shared" si="3"/>
        <v>8.9846153846153798E-2</v>
      </c>
      <c r="I15" s="39">
        <f t="shared" si="4"/>
        <v>2.2260273972602702</v>
      </c>
      <c r="J15" s="51">
        <f t="shared" si="5"/>
        <v>0.17969230769230801</v>
      </c>
      <c r="K15"/>
    </row>
    <row r="16" spans="1:11" ht="14.4" customHeight="1" x14ac:dyDescent="0.3">
      <c r="A16" s="41">
        <v>1</v>
      </c>
      <c r="B16" s="42">
        <v>0</v>
      </c>
      <c r="C16" s="42">
        <v>0</v>
      </c>
      <c r="D16" s="43">
        <f>VLOOKUP(_xlfn.CONCAT(A16,C16),'symbol_len&amp;MCS'!C:D,2,0)</f>
        <v>6</v>
      </c>
      <c r="E16" s="38">
        <f t="shared" si="0"/>
        <v>64</v>
      </c>
      <c r="F16" s="38">
        <f t="shared" si="1"/>
        <v>8</v>
      </c>
      <c r="G16" s="39">
        <f t="shared" si="2"/>
        <v>0.29354207436399199</v>
      </c>
      <c r="H16" s="40">
        <f t="shared" si="3"/>
        <v>1.36266666666667</v>
      </c>
      <c r="I16" s="39">
        <f t="shared" si="4"/>
        <v>0.29354207436399199</v>
      </c>
      <c r="J16" s="51">
        <f t="shared" si="5"/>
        <v>1.36266666666667</v>
      </c>
      <c r="K16"/>
    </row>
    <row r="17" spans="1:11" ht="14.4" customHeight="1" x14ac:dyDescent="0.3">
      <c r="A17" s="41">
        <v>1</v>
      </c>
      <c r="B17" s="42">
        <v>0</v>
      </c>
      <c r="C17" s="42">
        <v>1</v>
      </c>
      <c r="D17" s="43">
        <f>VLOOKUP(_xlfn.CONCAT(A17,C17),'symbol_len&amp;MCS'!C:D,2,0)</f>
        <v>14</v>
      </c>
      <c r="E17" s="38">
        <f t="shared" si="0"/>
        <v>144</v>
      </c>
      <c r="F17" s="38">
        <f t="shared" si="1"/>
        <v>8</v>
      </c>
      <c r="G17" s="39">
        <f t="shared" si="2"/>
        <v>0.59931506849315097</v>
      </c>
      <c r="H17" s="40">
        <f t="shared" si="3"/>
        <v>0.66742857142857104</v>
      </c>
      <c r="I17" s="39">
        <f t="shared" si="4"/>
        <v>0.59931506849315097</v>
      </c>
      <c r="J17" s="51">
        <f t="shared" si="5"/>
        <v>0.66742857142857104</v>
      </c>
      <c r="K17"/>
    </row>
    <row r="18" spans="1:11" ht="14.4" customHeight="1" x14ac:dyDescent="0.3">
      <c r="A18" s="41">
        <v>1</v>
      </c>
      <c r="B18" s="42">
        <v>0</v>
      </c>
      <c r="C18" s="42">
        <v>2</v>
      </c>
      <c r="D18" s="43">
        <f>VLOOKUP(_xlfn.CONCAT(A18,C18),'symbol_len&amp;MCS'!C:D,2,0)</f>
        <v>21</v>
      </c>
      <c r="E18" s="38">
        <f t="shared" si="0"/>
        <v>192</v>
      </c>
      <c r="F18" s="38">
        <f t="shared" si="1"/>
        <v>8</v>
      </c>
      <c r="G18" s="39">
        <f t="shared" si="2"/>
        <v>0.81034150106116198</v>
      </c>
      <c r="H18" s="40">
        <f t="shared" si="3"/>
        <v>0.49361904761904801</v>
      </c>
      <c r="I18" s="39">
        <f t="shared" si="4"/>
        <v>0.81034150106116198</v>
      </c>
      <c r="J18" s="51">
        <f t="shared" si="5"/>
        <v>0.49361904761904801</v>
      </c>
      <c r="K18"/>
    </row>
    <row r="19" spans="1:11" ht="14.4" customHeight="1" x14ac:dyDescent="0.3">
      <c r="A19" s="41">
        <v>1</v>
      </c>
      <c r="B19" s="42">
        <v>0</v>
      </c>
      <c r="C19" s="42">
        <v>3</v>
      </c>
      <c r="D19" s="43">
        <f>VLOOKUP(_xlfn.CONCAT(A19,C19),'symbol_len&amp;MCS'!C:D,2,0)</f>
        <v>51</v>
      </c>
      <c r="E19" s="38">
        <f t="shared" si="0"/>
        <v>575</v>
      </c>
      <c r="F19" s="38">
        <f t="shared" si="1"/>
        <v>8</v>
      </c>
      <c r="G19" s="39">
        <f t="shared" si="2"/>
        <v>1.38342601383426</v>
      </c>
      <c r="H19" s="40">
        <f t="shared" si="3"/>
        <v>0.28913725490196102</v>
      </c>
      <c r="I19" s="39">
        <f t="shared" si="4"/>
        <v>1.38342601383426</v>
      </c>
      <c r="J19" s="51">
        <f t="shared" si="5"/>
        <v>0.28913725490196102</v>
      </c>
      <c r="K19"/>
    </row>
    <row r="20" spans="1:11" ht="14.4" customHeight="1" x14ac:dyDescent="0.3">
      <c r="A20" s="41">
        <v>1</v>
      </c>
      <c r="B20" s="42">
        <v>0</v>
      </c>
      <c r="C20" s="42">
        <v>4</v>
      </c>
      <c r="D20" s="43">
        <f>VLOOKUP(_xlfn.CONCAT(A20,C20),'symbol_len&amp;MCS'!C:D,2,0)</f>
        <v>107</v>
      </c>
      <c r="E20" s="38">
        <f t="shared" si="0"/>
        <v>575</v>
      </c>
      <c r="F20" s="38">
        <f t="shared" si="1"/>
        <v>8</v>
      </c>
      <c r="G20" s="39">
        <f t="shared" si="2"/>
        <v>1.86720181485036</v>
      </c>
      <c r="H20" s="40">
        <f t="shared" si="3"/>
        <v>0.21422429906542101</v>
      </c>
      <c r="I20" s="39">
        <f t="shared" si="4"/>
        <v>1.86720181485036</v>
      </c>
      <c r="J20" s="51">
        <f t="shared" si="5"/>
        <v>0.21422429906542101</v>
      </c>
      <c r="K20"/>
    </row>
    <row r="21" spans="1:11" ht="14.4" customHeight="1" x14ac:dyDescent="0.3">
      <c r="A21" s="41">
        <v>1</v>
      </c>
      <c r="B21" s="42">
        <v>0</v>
      </c>
      <c r="C21" s="42">
        <v>5</v>
      </c>
      <c r="D21" s="43">
        <f>VLOOKUP(_xlfn.CONCAT(A21,C21),'symbol_len&amp;MCS'!C:D,2,0)</f>
        <v>156</v>
      </c>
      <c r="E21" s="38">
        <f t="shared" si="0"/>
        <v>575</v>
      </c>
      <c r="F21" s="38">
        <f t="shared" si="1"/>
        <v>8</v>
      </c>
      <c r="G21" s="39">
        <f t="shared" si="2"/>
        <v>2.0747439819124902</v>
      </c>
      <c r="H21" s="40">
        <f t="shared" si="3"/>
        <v>0.19279487179487201</v>
      </c>
      <c r="I21" s="39">
        <f t="shared" si="4"/>
        <v>2.0747439819124902</v>
      </c>
      <c r="J21" s="51">
        <f t="shared" si="5"/>
        <v>0.19279487179487201</v>
      </c>
      <c r="K21"/>
    </row>
    <row r="22" spans="1:11" ht="14.4" customHeight="1" x14ac:dyDescent="0.3">
      <c r="A22" s="41">
        <v>1</v>
      </c>
      <c r="B22" s="42">
        <v>0</v>
      </c>
      <c r="C22" s="42">
        <v>6</v>
      </c>
      <c r="D22" s="43">
        <f>VLOOKUP(_xlfn.CONCAT(A22,C22),'symbol_len&amp;MCS'!C:D,2,0)</f>
        <v>191</v>
      </c>
      <c r="E22" s="38">
        <f t="shared" si="0"/>
        <v>575</v>
      </c>
      <c r="F22" s="38">
        <f t="shared" si="1"/>
        <v>8</v>
      </c>
      <c r="G22" s="39">
        <f t="shared" si="2"/>
        <v>2.1713181378957498</v>
      </c>
      <c r="H22" s="40">
        <f t="shared" si="3"/>
        <v>0.18421989528795801</v>
      </c>
      <c r="I22" s="39">
        <f t="shared" si="4"/>
        <v>2.1713181378957498</v>
      </c>
      <c r="J22" s="51">
        <f t="shared" si="5"/>
        <v>0.18421989528795801</v>
      </c>
      <c r="K22"/>
    </row>
    <row r="23" spans="1:11" ht="14.4" customHeight="1" x14ac:dyDescent="0.3">
      <c r="A23" s="41">
        <v>1</v>
      </c>
      <c r="B23" s="42">
        <v>1</v>
      </c>
      <c r="C23" s="42">
        <v>0</v>
      </c>
      <c r="D23" s="43">
        <f>VLOOKUP(_xlfn.CONCAT(A23,C23),'symbol_len&amp;MCS'!C:D,2,0)</f>
        <v>6</v>
      </c>
      <c r="E23" s="38">
        <f t="shared" si="0"/>
        <v>85</v>
      </c>
      <c r="F23" s="38">
        <f t="shared" si="1"/>
        <v>16</v>
      </c>
      <c r="G23" s="39">
        <f t="shared" si="2"/>
        <v>0.39138943248532299</v>
      </c>
      <c r="H23" s="40">
        <f t="shared" si="3"/>
        <v>1.022</v>
      </c>
      <c r="I23" s="39">
        <f t="shared" si="4"/>
        <v>0.19569471624266099</v>
      </c>
      <c r="J23" s="51">
        <f t="shared" si="5"/>
        <v>2.044</v>
      </c>
      <c r="K23"/>
    </row>
    <row r="24" spans="1:11" ht="14.4" customHeight="1" x14ac:dyDescent="0.3">
      <c r="A24" s="41">
        <v>1</v>
      </c>
      <c r="B24" s="42">
        <v>1</v>
      </c>
      <c r="C24" s="42">
        <v>1</v>
      </c>
      <c r="D24" s="43">
        <f>VLOOKUP(_xlfn.CONCAT(A24,C24),'symbol_len&amp;MCS'!C:D,2,0)</f>
        <v>14</v>
      </c>
      <c r="E24" s="38">
        <f t="shared" si="0"/>
        <v>192</v>
      </c>
      <c r="F24" s="38">
        <f t="shared" si="1"/>
        <v>16</v>
      </c>
      <c r="G24" s="39">
        <f t="shared" si="2"/>
        <v>0.79908675799086804</v>
      </c>
      <c r="H24" s="40">
        <f t="shared" si="3"/>
        <v>0.500571428571429</v>
      </c>
      <c r="I24" s="39">
        <f t="shared" si="4"/>
        <v>0.39954337899543402</v>
      </c>
      <c r="J24" s="51">
        <f t="shared" si="5"/>
        <v>1.00114285714286</v>
      </c>
      <c r="K24"/>
    </row>
    <row r="25" spans="1:11" ht="14.4" customHeight="1" x14ac:dyDescent="0.3">
      <c r="A25" s="41">
        <v>1</v>
      </c>
      <c r="B25" s="42">
        <v>1</v>
      </c>
      <c r="C25" s="42">
        <v>2</v>
      </c>
      <c r="D25" s="43">
        <f>VLOOKUP(_xlfn.CONCAT(A25,C25),'symbol_len&amp;MCS'!C:D,2,0)</f>
        <v>21</v>
      </c>
      <c r="E25" s="38">
        <f t="shared" si="0"/>
        <v>256</v>
      </c>
      <c r="F25" s="38">
        <f t="shared" si="1"/>
        <v>16</v>
      </c>
      <c r="G25" s="39">
        <f t="shared" si="2"/>
        <v>1.08045533474822</v>
      </c>
      <c r="H25" s="40">
        <f t="shared" si="3"/>
        <v>0.370214285714286</v>
      </c>
      <c r="I25" s="39">
        <f t="shared" si="4"/>
        <v>0.54022766737410799</v>
      </c>
      <c r="J25" s="51">
        <f t="shared" si="5"/>
        <v>0.74042857142857099</v>
      </c>
      <c r="K25"/>
    </row>
    <row r="26" spans="1:11" ht="14.4" customHeight="1" x14ac:dyDescent="0.3">
      <c r="A26" s="41">
        <v>1</v>
      </c>
      <c r="B26" s="42">
        <v>1</v>
      </c>
      <c r="C26" s="42">
        <v>3</v>
      </c>
      <c r="D26" s="43">
        <f>VLOOKUP(_xlfn.CONCAT(A26,C26),'symbol_len&amp;MCS'!C:D,2,0)</f>
        <v>51</v>
      </c>
      <c r="E26" s="38">
        <f t="shared" si="0"/>
        <v>767</v>
      </c>
      <c r="F26" s="38">
        <f t="shared" si="1"/>
        <v>16</v>
      </c>
      <c r="G26" s="39">
        <f t="shared" si="2"/>
        <v>1.8445680184456801</v>
      </c>
      <c r="H26" s="40">
        <f t="shared" si="3"/>
        <v>0.216852941176471</v>
      </c>
      <c r="I26" s="39">
        <f t="shared" si="4"/>
        <v>0.92228400922284004</v>
      </c>
      <c r="J26" s="51">
        <f t="shared" si="5"/>
        <v>0.433705882352941</v>
      </c>
      <c r="K26"/>
    </row>
    <row r="27" spans="1:11" ht="14.4" customHeight="1" x14ac:dyDescent="0.3">
      <c r="A27" s="41">
        <v>1</v>
      </c>
      <c r="B27" s="42">
        <v>1</v>
      </c>
      <c r="C27" s="42">
        <v>4</v>
      </c>
      <c r="D27" s="43">
        <f>VLOOKUP(_xlfn.CONCAT(A27,C27),'symbol_len&amp;MCS'!C:D,2,0)</f>
        <v>107</v>
      </c>
      <c r="E27" s="38">
        <f t="shared" si="0"/>
        <v>767</v>
      </c>
      <c r="F27" s="38">
        <f t="shared" si="1"/>
        <v>16</v>
      </c>
      <c r="G27" s="39">
        <f t="shared" si="2"/>
        <v>2.4896024198004798</v>
      </c>
      <c r="H27" s="40">
        <f t="shared" si="3"/>
        <v>0.16066822429906499</v>
      </c>
      <c r="I27" s="39">
        <f t="shared" si="4"/>
        <v>1.2448012099002399</v>
      </c>
      <c r="J27" s="51">
        <f t="shared" si="5"/>
        <v>0.32133644859813099</v>
      </c>
      <c r="K27"/>
    </row>
    <row r="28" spans="1:11" ht="14.4" customHeight="1" x14ac:dyDescent="0.3">
      <c r="A28" s="41">
        <v>1</v>
      </c>
      <c r="B28" s="42">
        <v>1</v>
      </c>
      <c r="C28" s="42">
        <v>5</v>
      </c>
      <c r="D28" s="43">
        <f>VLOOKUP(_xlfn.CONCAT(A28,C28),'symbol_len&amp;MCS'!C:D,2,0)</f>
        <v>156</v>
      </c>
      <c r="E28" s="38">
        <f t="shared" si="0"/>
        <v>767</v>
      </c>
      <c r="F28" s="38">
        <f t="shared" si="1"/>
        <v>16</v>
      </c>
      <c r="G28" s="39">
        <f t="shared" si="2"/>
        <v>2.7663253092166502</v>
      </c>
      <c r="H28" s="40">
        <f t="shared" si="3"/>
        <v>0.14459615384615401</v>
      </c>
      <c r="I28" s="39">
        <f t="shared" si="4"/>
        <v>1.38316265460833</v>
      </c>
      <c r="J28" s="51">
        <f t="shared" si="5"/>
        <v>0.28919230769230803</v>
      </c>
      <c r="K28"/>
    </row>
    <row r="29" spans="1:11" ht="14.4" customHeight="1" x14ac:dyDescent="0.3">
      <c r="A29" s="41">
        <v>1</v>
      </c>
      <c r="B29" s="42">
        <v>1</v>
      </c>
      <c r="C29" s="42">
        <v>6</v>
      </c>
      <c r="D29" s="43">
        <f>VLOOKUP(_xlfn.CONCAT(A29,C29),'symbol_len&amp;MCS'!C:D,2,0)</f>
        <v>191</v>
      </c>
      <c r="E29" s="38">
        <f t="shared" si="0"/>
        <v>767</v>
      </c>
      <c r="F29" s="38">
        <f t="shared" si="1"/>
        <v>16</v>
      </c>
      <c r="G29" s="39">
        <f t="shared" si="2"/>
        <v>2.8950908505276698</v>
      </c>
      <c r="H29" s="40">
        <f t="shared" si="3"/>
        <v>0.13816492146596901</v>
      </c>
      <c r="I29" s="39">
        <f t="shared" si="4"/>
        <v>1.44754542526384</v>
      </c>
      <c r="J29" s="51">
        <f t="shared" si="5"/>
        <v>0.27632984293193702</v>
      </c>
      <c r="K29"/>
    </row>
    <row r="30" spans="1:11" ht="14.4" customHeight="1" x14ac:dyDescent="0.3">
      <c r="A30" s="41">
        <v>2</v>
      </c>
      <c r="B30" s="42">
        <v>0</v>
      </c>
      <c r="C30" s="42">
        <v>0</v>
      </c>
      <c r="D30" s="43">
        <f>VLOOKUP(_xlfn.CONCAT(A30,C30),'symbol_len&amp;MCS'!C:D,2,0)</f>
        <v>6</v>
      </c>
      <c r="E30" s="38">
        <f t="shared" si="0"/>
        <v>32</v>
      </c>
      <c r="F30" s="38">
        <f t="shared" si="1"/>
        <v>8</v>
      </c>
      <c r="G30" s="39">
        <f t="shared" si="2"/>
        <v>0.14677103718199599</v>
      </c>
      <c r="H30" s="40">
        <f t="shared" si="3"/>
        <v>2.7253333333333298</v>
      </c>
      <c r="I30" s="39">
        <f t="shared" si="4"/>
        <v>0.14677103718199599</v>
      </c>
      <c r="J30" s="51">
        <f t="shared" si="5"/>
        <v>2.7253333333333298</v>
      </c>
      <c r="K30"/>
    </row>
    <row r="31" spans="1:11" ht="14.4" customHeight="1" x14ac:dyDescent="0.3">
      <c r="A31" s="41">
        <v>2</v>
      </c>
      <c r="B31" s="42">
        <v>0</v>
      </c>
      <c r="C31" s="42">
        <v>1</v>
      </c>
      <c r="D31" s="43">
        <f>VLOOKUP(_xlfn.CONCAT(A31,C31),'symbol_len&amp;MCS'!C:D,2,0)</f>
        <v>14</v>
      </c>
      <c r="E31" s="38">
        <f t="shared" si="0"/>
        <v>72</v>
      </c>
      <c r="F31" s="38">
        <f t="shared" si="1"/>
        <v>8</v>
      </c>
      <c r="G31" s="39">
        <f t="shared" si="2"/>
        <v>0.29965753424657499</v>
      </c>
      <c r="H31" s="40">
        <f t="shared" si="3"/>
        <v>1.3348571428571401</v>
      </c>
      <c r="I31" s="39">
        <f t="shared" si="4"/>
        <v>0.29965753424657499</v>
      </c>
      <c r="J31" s="51">
        <f t="shared" si="5"/>
        <v>1.3348571428571401</v>
      </c>
      <c r="K31"/>
    </row>
    <row r="32" spans="1:11" ht="14.4" customHeight="1" x14ac:dyDescent="0.3">
      <c r="A32" s="41">
        <v>2</v>
      </c>
      <c r="B32" s="42">
        <v>0</v>
      </c>
      <c r="C32" s="42">
        <v>2</v>
      </c>
      <c r="D32" s="43">
        <f>VLOOKUP(_xlfn.CONCAT(A32,C32),'symbol_len&amp;MCS'!C:D,2,0)</f>
        <v>30</v>
      </c>
      <c r="E32" s="38">
        <f t="shared" si="0"/>
        <v>144</v>
      </c>
      <c r="F32" s="38">
        <f t="shared" si="1"/>
        <v>8</v>
      </c>
      <c r="G32" s="39">
        <f t="shared" si="2"/>
        <v>0.51369863013698602</v>
      </c>
      <c r="H32" s="40">
        <f t="shared" si="3"/>
        <v>0.77866666666666695</v>
      </c>
      <c r="I32" s="39">
        <f t="shared" si="4"/>
        <v>0.51369863013698602</v>
      </c>
      <c r="J32" s="51">
        <f t="shared" si="5"/>
        <v>0.77866666666666695</v>
      </c>
      <c r="K32"/>
    </row>
    <row r="33" spans="1:11" ht="14.4" customHeight="1" x14ac:dyDescent="0.3">
      <c r="A33" s="41">
        <v>2</v>
      </c>
      <c r="B33" s="42">
        <v>0</v>
      </c>
      <c r="C33" s="42">
        <v>3</v>
      </c>
      <c r="D33" s="43">
        <f>VLOOKUP(_xlfn.CONCAT(A33,C33),'symbol_len&amp;MCS'!C:D,2,0)</f>
        <v>41</v>
      </c>
      <c r="E33" s="38">
        <f t="shared" si="0"/>
        <v>144</v>
      </c>
      <c r="F33" s="38">
        <f t="shared" si="1"/>
        <v>8</v>
      </c>
      <c r="G33" s="39">
        <f t="shared" si="2"/>
        <v>0.61719102814993199</v>
      </c>
      <c r="H33" s="40">
        <f t="shared" si="3"/>
        <v>0.64809756097561</v>
      </c>
      <c r="I33" s="39">
        <f t="shared" si="4"/>
        <v>0.61719102814993199</v>
      </c>
      <c r="J33" s="51">
        <f t="shared" si="5"/>
        <v>0.64809756097561</v>
      </c>
      <c r="K33"/>
    </row>
    <row r="34" spans="1:11" ht="14.4" customHeight="1" x14ac:dyDescent="0.3">
      <c r="A34" s="41">
        <v>2</v>
      </c>
      <c r="B34" s="42">
        <v>0</v>
      </c>
      <c r="C34" s="42">
        <v>4</v>
      </c>
      <c r="D34" s="43">
        <f>VLOOKUP(_xlfn.CONCAT(A34,C34),'symbol_len&amp;MCS'!C:D,2,0)</f>
        <v>72</v>
      </c>
      <c r="E34" s="38">
        <f t="shared" si="0"/>
        <v>288</v>
      </c>
      <c r="F34" s="38">
        <f t="shared" si="1"/>
        <v>8</v>
      </c>
      <c r="G34" s="39">
        <f t="shared" si="2"/>
        <v>0.80844374578935596</v>
      </c>
      <c r="H34" s="40">
        <f t="shared" si="3"/>
        <v>0.49477777777777798</v>
      </c>
      <c r="I34" s="39">
        <f t="shared" si="4"/>
        <v>0.80844374578935596</v>
      </c>
      <c r="J34" s="51">
        <f t="shared" si="5"/>
        <v>0.49477777777777798</v>
      </c>
      <c r="K34"/>
    </row>
    <row r="35" spans="1:11" ht="14.4" customHeight="1" x14ac:dyDescent="0.3">
      <c r="A35" s="41">
        <v>2</v>
      </c>
      <c r="B35" s="42">
        <v>0</v>
      </c>
      <c r="C35" s="42">
        <v>5</v>
      </c>
      <c r="D35" s="43">
        <f>VLOOKUP(_xlfn.CONCAT(A35,C35),'symbol_len&amp;MCS'!C:D,2,0)</f>
        <v>135</v>
      </c>
      <c r="E35" s="38">
        <f t="shared" si="0"/>
        <v>288</v>
      </c>
      <c r="F35" s="38">
        <f t="shared" si="1"/>
        <v>8</v>
      </c>
      <c r="G35" s="39">
        <f t="shared" si="2"/>
        <v>0.99962976675305504</v>
      </c>
      <c r="H35" s="40">
        <f t="shared" si="3"/>
        <v>0.40014814814814798</v>
      </c>
      <c r="I35" s="39">
        <f t="shared" si="4"/>
        <v>0.99962976675305504</v>
      </c>
      <c r="J35" s="51">
        <f t="shared" si="5"/>
        <v>0.40014814814814798</v>
      </c>
      <c r="K35"/>
    </row>
    <row r="36" spans="1:11" ht="14.4" customHeight="1" x14ac:dyDescent="0.3">
      <c r="A36" s="41">
        <v>2</v>
      </c>
      <c r="B36" s="42">
        <v>0</v>
      </c>
      <c r="C36" s="42">
        <v>6</v>
      </c>
      <c r="D36" s="43">
        <f>VLOOKUP(_xlfn.CONCAT(A36,C36),'symbol_len&amp;MCS'!C:D,2,0)</f>
        <v>254</v>
      </c>
      <c r="E36" s="38">
        <f t="shared" si="0"/>
        <v>288</v>
      </c>
      <c r="F36" s="38">
        <f t="shared" si="1"/>
        <v>8</v>
      </c>
      <c r="G36" s="39">
        <f t="shared" si="2"/>
        <v>1.1445565969718801</v>
      </c>
      <c r="H36" s="40">
        <f t="shared" si="3"/>
        <v>0.34948031496062998</v>
      </c>
      <c r="I36" s="39">
        <f t="shared" si="4"/>
        <v>1.1445565969718801</v>
      </c>
      <c r="J36" s="51">
        <f t="shared" si="5"/>
        <v>0.34948031496062998</v>
      </c>
      <c r="K36"/>
    </row>
    <row r="37" spans="1:11" ht="14.4" customHeight="1" x14ac:dyDescent="0.3">
      <c r="A37" s="41">
        <v>2</v>
      </c>
      <c r="B37" s="42">
        <v>0</v>
      </c>
      <c r="C37" s="42">
        <v>7</v>
      </c>
      <c r="D37" s="43">
        <f>VLOOKUP(_xlfn.CONCAT(A37,C37),'symbol_len&amp;MCS'!C:D,2,0)</f>
        <v>296</v>
      </c>
      <c r="E37" s="38">
        <f t="shared" si="0"/>
        <v>288</v>
      </c>
      <c r="F37" s="38">
        <f t="shared" si="1"/>
        <v>8</v>
      </c>
      <c r="G37" s="39">
        <f t="shared" si="2"/>
        <v>1.1719059307941999</v>
      </c>
      <c r="H37" s="40">
        <f t="shared" si="3"/>
        <v>0.34132432432432402</v>
      </c>
      <c r="I37" s="39">
        <f t="shared" si="4"/>
        <v>1.1719059307941999</v>
      </c>
      <c r="J37" s="51">
        <f t="shared" si="5"/>
        <v>0.34132432432432402</v>
      </c>
      <c r="K37"/>
    </row>
    <row r="38" spans="1:11" ht="14.4" customHeight="1" x14ac:dyDescent="0.3">
      <c r="A38" s="41">
        <v>2</v>
      </c>
      <c r="B38" s="42">
        <v>1</v>
      </c>
      <c r="C38" s="42">
        <v>0</v>
      </c>
      <c r="D38" s="43">
        <f>VLOOKUP(_xlfn.CONCAT(A38,C38),'symbol_len&amp;MCS'!C:D,2,0)</f>
        <v>6</v>
      </c>
      <c r="E38" s="38">
        <f t="shared" si="0"/>
        <v>43</v>
      </c>
      <c r="F38" s="38">
        <f t="shared" si="1"/>
        <v>16</v>
      </c>
      <c r="G38" s="39">
        <f t="shared" si="2"/>
        <v>0.19569471624266099</v>
      </c>
      <c r="H38" s="40">
        <f t="shared" si="3"/>
        <v>2.044</v>
      </c>
      <c r="I38" s="39">
        <f t="shared" si="4"/>
        <v>9.7847358121330705E-2</v>
      </c>
      <c r="J38" s="51">
        <f t="shared" si="5"/>
        <v>4.0880000000000001</v>
      </c>
      <c r="K38"/>
    </row>
    <row r="39" spans="1:11" ht="14.4" customHeight="1" x14ac:dyDescent="0.3">
      <c r="A39" s="41">
        <v>2</v>
      </c>
      <c r="B39" s="42">
        <v>1</v>
      </c>
      <c r="C39" s="42">
        <v>1</v>
      </c>
      <c r="D39" s="43">
        <f>VLOOKUP(_xlfn.CONCAT(A39,C39),'symbol_len&amp;MCS'!C:D,2,0)</f>
        <v>14</v>
      </c>
      <c r="E39" s="38">
        <f t="shared" ref="E39:E57" si="6">ROUND($B$1/((1+0.5*B39)*0.073*2^A39)/(TRUNC($B$2/D39)+1)*8*(1+B39)*0.7,0)</f>
        <v>96</v>
      </c>
      <c r="F39" s="38">
        <f t="shared" ref="F39:F57" si="7">8*(B39+1)</f>
        <v>16</v>
      </c>
      <c r="G39" s="39">
        <f t="shared" ref="G39:G57" si="8">8*$B$2/H39/1000</f>
        <v>0.39954337899543402</v>
      </c>
      <c r="H39" s="40">
        <f t="shared" ref="H39:H57" si="9">(1+0.5*B39)*(2^A39)*73*($B$2/D39+1)/(1+B39)/1000</f>
        <v>1.00114285714286</v>
      </c>
      <c r="I39" s="39">
        <f t="shared" ref="I39:I57" si="10">8*$B$2/J39/1000</f>
        <v>0.19977168949771701</v>
      </c>
      <c r="J39" s="51">
        <f t="shared" ref="J39:J57" si="11">(1+0.5*B39)*(2^A39)*73*($B$2/D39+1)/1000</f>
        <v>2.0022857142857098</v>
      </c>
      <c r="K39"/>
    </row>
    <row r="40" spans="1:11" ht="14.4" customHeight="1" x14ac:dyDescent="0.3">
      <c r="A40" s="41">
        <v>2</v>
      </c>
      <c r="B40" s="42">
        <v>1</v>
      </c>
      <c r="C40" s="42">
        <v>2</v>
      </c>
      <c r="D40" s="43">
        <f>VLOOKUP(_xlfn.CONCAT(A40,C40),'symbol_len&amp;MCS'!C:D,2,0)</f>
        <v>30</v>
      </c>
      <c r="E40" s="38">
        <f t="shared" si="6"/>
        <v>192</v>
      </c>
      <c r="F40" s="38">
        <f t="shared" si="7"/>
        <v>16</v>
      </c>
      <c r="G40" s="39">
        <f t="shared" si="8"/>
        <v>0.68493150684931503</v>
      </c>
      <c r="H40" s="40">
        <f t="shared" si="9"/>
        <v>0.58399999999999996</v>
      </c>
      <c r="I40" s="39">
        <f t="shared" si="10"/>
        <v>0.34246575342465702</v>
      </c>
      <c r="J40" s="51">
        <f t="shared" si="11"/>
        <v>1.1679999999999999</v>
      </c>
      <c r="K40"/>
    </row>
    <row r="41" spans="1:11" ht="14.4" customHeight="1" x14ac:dyDescent="0.3">
      <c r="A41" s="41">
        <v>2</v>
      </c>
      <c r="B41" s="42">
        <v>1</v>
      </c>
      <c r="C41" s="42">
        <v>3</v>
      </c>
      <c r="D41" s="43">
        <f>VLOOKUP(_xlfn.CONCAT(A41,C41),'symbol_len&amp;MCS'!C:D,2,0)</f>
        <v>41</v>
      </c>
      <c r="E41" s="38">
        <f t="shared" si="6"/>
        <v>192</v>
      </c>
      <c r="F41" s="38">
        <f t="shared" si="7"/>
        <v>16</v>
      </c>
      <c r="G41" s="39">
        <f t="shared" si="8"/>
        <v>0.82292137086657602</v>
      </c>
      <c r="H41" s="40">
        <f t="shared" si="9"/>
        <v>0.48607317073170703</v>
      </c>
      <c r="I41" s="39">
        <f t="shared" si="10"/>
        <v>0.41146068543328801</v>
      </c>
      <c r="J41" s="51">
        <f t="shared" si="11"/>
        <v>0.97214634146341505</v>
      </c>
      <c r="K41"/>
    </row>
    <row r="42" spans="1:11" ht="14.4" customHeight="1" x14ac:dyDescent="0.3">
      <c r="A42" s="41">
        <v>2</v>
      </c>
      <c r="B42" s="42">
        <v>1</v>
      </c>
      <c r="C42" s="42">
        <v>4</v>
      </c>
      <c r="D42" s="43">
        <f>VLOOKUP(_xlfn.CONCAT(A42,C42),'symbol_len&amp;MCS'!C:D,2,0)</f>
        <v>72</v>
      </c>
      <c r="E42" s="38">
        <f t="shared" si="6"/>
        <v>384</v>
      </c>
      <c r="F42" s="38">
        <f t="shared" si="7"/>
        <v>16</v>
      </c>
      <c r="G42" s="39">
        <f t="shared" si="8"/>
        <v>1.07792499438581</v>
      </c>
      <c r="H42" s="40">
        <f t="shared" si="9"/>
        <v>0.37108333333333299</v>
      </c>
      <c r="I42" s="39">
        <f t="shared" si="10"/>
        <v>0.53896249719290401</v>
      </c>
      <c r="J42" s="51">
        <f t="shared" si="11"/>
        <v>0.74216666666666697</v>
      </c>
      <c r="K42"/>
    </row>
    <row r="43" spans="1:11" ht="14.4" customHeight="1" x14ac:dyDescent="0.3">
      <c r="A43" s="41">
        <v>2</v>
      </c>
      <c r="B43" s="42">
        <v>1</v>
      </c>
      <c r="C43" s="42">
        <v>5</v>
      </c>
      <c r="D43" s="43">
        <f>VLOOKUP(_xlfn.CONCAT(A43,C43),'symbol_len&amp;MCS'!C:D,2,0)</f>
        <v>135</v>
      </c>
      <c r="E43" s="38">
        <f t="shared" si="6"/>
        <v>384</v>
      </c>
      <c r="F43" s="38">
        <f t="shared" si="7"/>
        <v>16</v>
      </c>
      <c r="G43" s="39">
        <f t="shared" si="8"/>
        <v>1.3328396890040699</v>
      </c>
      <c r="H43" s="40">
        <f t="shared" si="9"/>
        <v>0.300111111111111</v>
      </c>
      <c r="I43" s="39">
        <f t="shared" si="10"/>
        <v>0.66641984450203595</v>
      </c>
      <c r="J43" s="51">
        <f t="shared" si="11"/>
        <v>0.60022222222222199</v>
      </c>
      <c r="K43"/>
    </row>
    <row r="44" spans="1:11" ht="14.4" customHeight="1" x14ac:dyDescent="0.3">
      <c r="A44" s="41">
        <v>2</v>
      </c>
      <c r="B44" s="42">
        <v>1</v>
      </c>
      <c r="C44" s="42">
        <v>6</v>
      </c>
      <c r="D44" s="43">
        <f>VLOOKUP(_xlfn.CONCAT(A44,C44),'symbol_len&amp;MCS'!C:D,2,0)</f>
        <v>254</v>
      </c>
      <c r="E44" s="38">
        <f t="shared" si="6"/>
        <v>384</v>
      </c>
      <c r="F44" s="38">
        <f t="shared" si="7"/>
        <v>16</v>
      </c>
      <c r="G44" s="39">
        <f t="shared" si="8"/>
        <v>1.5260754626291799</v>
      </c>
      <c r="H44" s="40">
        <f t="shared" si="9"/>
        <v>0.26211023622047203</v>
      </c>
      <c r="I44" s="39">
        <f t="shared" si="10"/>
        <v>0.76303773131458796</v>
      </c>
      <c r="J44" s="51">
        <f t="shared" si="11"/>
        <v>0.52422047244094505</v>
      </c>
      <c r="K44"/>
    </row>
    <row r="45" spans="1:11" ht="14.4" customHeight="1" x14ac:dyDescent="0.3">
      <c r="A45" s="41">
        <v>2</v>
      </c>
      <c r="B45" s="42">
        <v>1</v>
      </c>
      <c r="C45" s="42">
        <v>7</v>
      </c>
      <c r="D45" s="43">
        <f>VLOOKUP(_xlfn.CONCAT(A45,C45),'symbol_len&amp;MCS'!C:D,2,0)</f>
        <v>296</v>
      </c>
      <c r="E45" s="38">
        <f t="shared" si="6"/>
        <v>384</v>
      </c>
      <c r="F45" s="38">
        <f t="shared" si="7"/>
        <v>16</v>
      </c>
      <c r="G45" s="39">
        <f t="shared" si="8"/>
        <v>1.5625412410589401</v>
      </c>
      <c r="H45" s="40">
        <f t="shared" si="9"/>
        <v>0.25599324324324302</v>
      </c>
      <c r="I45" s="39">
        <f t="shared" si="10"/>
        <v>0.78127062052946905</v>
      </c>
      <c r="J45" s="51">
        <f t="shared" si="11"/>
        <v>0.51198648648648604</v>
      </c>
      <c r="K45"/>
    </row>
    <row r="46" spans="1:11" ht="14.4" customHeight="1" x14ac:dyDescent="0.3">
      <c r="A46" s="41">
        <v>3</v>
      </c>
      <c r="B46" s="42">
        <v>0</v>
      </c>
      <c r="C46" s="42">
        <v>0</v>
      </c>
      <c r="D46" s="43">
        <f>VLOOKUP(_xlfn.CONCAT(A46,C46),'symbol_len&amp;MCS'!C:D,2,0)</f>
        <v>6</v>
      </c>
      <c r="E46" s="38">
        <f t="shared" si="6"/>
        <v>16</v>
      </c>
      <c r="F46" s="38">
        <f t="shared" si="7"/>
        <v>8</v>
      </c>
      <c r="G46" s="39">
        <f t="shared" si="8"/>
        <v>7.3385518590998094E-2</v>
      </c>
      <c r="H46" s="40">
        <f t="shared" si="9"/>
        <v>5.4506666666666703</v>
      </c>
      <c r="I46" s="39">
        <f t="shared" si="10"/>
        <v>7.3385518590998094E-2</v>
      </c>
      <c r="J46" s="51">
        <f t="shared" si="11"/>
        <v>5.4506666666666703</v>
      </c>
      <c r="K46"/>
    </row>
    <row r="47" spans="1:11" ht="14.4" customHeight="1" x14ac:dyDescent="0.3">
      <c r="A47" s="41">
        <v>3</v>
      </c>
      <c r="B47" s="42">
        <v>0</v>
      </c>
      <c r="C47" s="42">
        <v>1</v>
      </c>
      <c r="D47" s="43">
        <f>VLOOKUP(_xlfn.CONCAT(A47,C47),'symbol_len&amp;MCS'!C:D,2,0)</f>
        <v>14</v>
      </c>
      <c r="E47" s="38">
        <f t="shared" si="6"/>
        <v>36</v>
      </c>
      <c r="F47" s="38">
        <f t="shared" si="7"/>
        <v>8</v>
      </c>
      <c r="G47" s="39">
        <f t="shared" si="8"/>
        <v>0.14982876712328799</v>
      </c>
      <c r="H47" s="40">
        <f t="shared" si="9"/>
        <v>2.6697142857142899</v>
      </c>
      <c r="I47" s="39">
        <f t="shared" si="10"/>
        <v>0.14982876712328799</v>
      </c>
      <c r="J47" s="51">
        <f t="shared" si="11"/>
        <v>2.6697142857142899</v>
      </c>
      <c r="K47"/>
    </row>
    <row r="48" spans="1:11" ht="14.4" customHeight="1" x14ac:dyDescent="0.3">
      <c r="A48" s="41">
        <v>3</v>
      </c>
      <c r="B48" s="42">
        <v>0</v>
      </c>
      <c r="C48" s="42">
        <v>2</v>
      </c>
      <c r="D48" s="43">
        <f>VLOOKUP(_xlfn.CONCAT(A48,C48),'symbol_len&amp;MCS'!C:D,2,0)</f>
        <v>30</v>
      </c>
      <c r="E48" s="38">
        <f t="shared" si="6"/>
        <v>72</v>
      </c>
      <c r="F48" s="38">
        <f t="shared" si="7"/>
        <v>8</v>
      </c>
      <c r="G48" s="39">
        <f t="shared" si="8"/>
        <v>0.25684931506849301</v>
      </c>
      <c r="H48" s="40">
        <f t="shared" si="9"/>
        <v>1.5573333333333299</v>
      </c>
      <c r="I48" s="39">
        <f t="shared" si="10"/>
        <v>0.25684931506849301</v>
      </c>
      <c r="J48" s="51">
        <f t="shared" si="11"/>
        <v>1.5573333333333299</v>
      </c>
      <c r="K48"/>
    </row>
    <row r="49" spans="1:11" ht="14.4" customHeight="1" x14ac:dyDescent="0.3">
      <c r="A49" s="41">
        <v>3</v>
      </c>
      <c r="B49" s="42">
        <v>0</v>
      </c>
      <c r="C49" s="42">
        <v>3</v>
      </c>
      <c r="D49" s="43">
        <f>VLOOKUP(_xlfn.CONCAT(A49,C49),'symbol_len&amp;MCS'!C:D,2,0)</f>
        <v>62</v>
      </c>
      <c r="E49" s="38">
        <f t="shared" si="6"/>
        <v>144</v>
      </c>
      <c r="F49" s="38">
        <f t="shared" si="7"/>
        <v>8</v>
      </c>
      <c r="G49" s="39">
        <f t="shared" si="8"/>
        <v>0.37915851272015699</v>
      </c>
      <c r="H49" s="40">
        <f t="shared" si="9"/>
        <v>1.0549677419354799</v>
      </c>
      <c r="I49" s="39">
        <f t="shared" si="10"/>
        <v>0.37915851272015699</v>
      </c>
      <c r="J49" s="51">
        <f t="shared" si="11"/>
        <v>1.0549677419354799</v>
      </c>
      <c r="K49"/>
    </row>
    <row r="50" spans="1:11" ht="14.4" customHeight="1" x14ac:dyDescent="0.3">
      <c r="A50" s="41">
        <v>3</v>
      </c>
      <c r="B50" s="42">
        <v>0</v>
      </c>
      <c r="C50" s="42">
        <v>4</v>
      </c>
      <c r="D50" s="43">
        <f>VLOOKUP(_xlfn.CONCAT(A50,C50),'symbol_len&amp;MCS'!C:D,2,0)</f>
        <v>107</v>
      </c>
      <c r="E50" s="38">
        <f t="shared" si="6"/>
        <v>144</v>
      </c>
      <c r="F50" s="38">
        <f t="shared" si="7"/>
        <v>8</v>
      </c>
      <c r="G50" s="39">
        <f t="shared" si="8"/>
        <v>0.46680045371258999</v>
      </c>
      <c r="H50" s="40">
        <f t="shared" si="9"/>
        <v>0.85689719626168204</v>
      </c>
      <c r="I50" s="39">
        <f t="shared" si="10"/>
        <v>0.46680045371258999</v>
      </c>
      <c r="J50" s="51">
        <f t="shared" si="11"/>
        <v>0.85689719626168204</v>
      </c>
      <c r="K50"/>
    </row>
    <row r="51" spans="1:11" ht="14.4" customHeight="1" x14ac:dyDescent="0.3">
      <c r="A51" s="41">
        <v>3</v>
      </c>
      <c r="B51" s="42">
        <v>0</v>
      </c>
      <c r="C51" s="42">
        <v>5</v>
      </c>
      <c r="D51" s="43">
        <f>VLOOKUP(_xlfn.CONCAT(A51,C51),'symbol_len&amp;MCS'!C:D,2,0)</f>
        <v>219</v>
      </c>
      <c r="E51" s="38">
        <f t="shared" si="6"/>
        <v>144</v>
      </c>
      <c r="F51" s="38">
        <f t="shared" si="7"/>
        <v>8</v>
      </c>
      <c r="G51" s="39">
        <f t="shared" si="8"/>
        <v>0.55762081784386597</v>
      </c>
      <c r="H51" s="40">
        <f t="shared" si="9"/>
        <v>0.71733333333333305</v>
      </c>
      <c r="I51" s="39">
        <f t="shared" si="10"/>
        <v>0.55762081784386597</v>
      </c>
      <c r="J51" s="51">
        <f t="shared" si="11"/>
        <v>0.71733333333333305</v>
      </c>
      <c r="K51"/>
    </row>
    <row r="52" spans="1:11" ht="14.4" customHeight="1" x14ac:dyDescent="0.3">
      <c r="A52" s="41">
        <v>3</v>
      </c>
      <c r="B52" s="42">
        <v>1</v>
      </c>
      <c r="C52" s="42">
        <v>0</v>
      </c>
      <c r="D52" s="43">
        <f>VLOOKUP(_xlfn.CONCAT(A52,C52),'symbol_len&amp;MCS'!C:D,2,0)</f>
        <v>6</v>
      </c>
      <c r="E52" s="38">
        <f t="shared" si="6"/>
        <v>21</v>
      </c>
      <c r="F52" s="38">
        <f t="shared" si="7"/>
        <v>16</v>
      </c>
      <c r="G52" s="39">
        <f t="shared" si="8"/>
        <v>9.7847358121330705E-2</v>
      </c>
      <c r="H52" s="40">
        <f t="shared" si="9"/>
        <v>4.0880000000000001</v>
      </c>
      <c r="I52" s="39">
        <f t="shared" si="10"/>
        <v>4.8923679060665401E-2</v>
      </c>
      <c r="J52" s="51">
        <f t="shared" si="11"/>
        <v>8.1760000000000002</v>
      </c>
      <c r="K52"/>
    </row>
    <row r="53" spans="1:11" ht="14.4" customHeight="1" x14ac:dyDescent="0.3">
      <c r="A53" s="41">
        <v>3</v>
      </c>
      <c r="B53" s="42">
        <v>1</v>
      </c>
      <c r="C53" s="42">
        <v>1</v>
      </c>
      <c r="D53" s="43">
        <f>VLOOKUP(_xlfn.CONCAT(A53,C53),'symbol_len&amp;MCS'!C:D,2,0)</f>
        <v>14</v>
      </c>
      <c r="E53" s="38">
        <f t="shared" si="6"/>
        <v>48</v>
      </c>
      <c r="F53" s="38">
        <f t="shared" si="7"/>
        <v>16</v>
      </c>
      <c r="G53" s="39">
        <f t="shared" si="8"/>
        <v>0.19977168949771701</v>
      </c>
      <c r="H53" s="40">
        <f t="shared" si="9"/>
        <v>2.0022857142857098</v>
      </c>
      <c r="I53" s="39">
        <f t="shared" si="10"/>
        <v>9.9885844748858393E-2</v>
      </c>
      <c r="J53" s="51">
        <f t="shared" si="11"/>
        <v>4.0045714285714302</v>
      </c>
      <c r="K53"/>
    </row>
    <row r="54" spans="1:11" ht="14.4" customHeight="1" x14ac:dyDescent="0.3">
      <c r="A54" s="41">
        <v>3</v>
      </c>
      <c r="B54" s="42">
        <v>1</v>
      </c>
      <c r="C54" s="42">
        <v>2</v>
      </c>
      <c r="D54" s="43">
        <f>VLOOKUP(_xlfn.CONCAT(A54,C54),'symbol_len&amp;MCS'!C:D,2,0)</f>
        <v>30</v>
      </c>
      <c r="E54" s="38">
        <f t="shared" si="6"/>
        <v>96</v>
      </c>
      <c r="F54" s="38">
        <f t="shared" si="7"/>
        <v>16</v>
      </c>
      <c r="G54" s="39">
        <f t="shared" si="8"/>
        <v>0.34246575342465702</v>
      </c>
      <c r="H54" s="40">
        <f t="shared" si="9"/>
        <v>1.1679999999999999</v>
      </c>
      <c r="I54" s="39">
        <f t="shared" si="10"/>
        <v>0.17123287671232901</v>
      </c>
      <c r="J54" s="51">
        <f t="shared" si="11"/>
        <v>2.3359999999999999</v>
      </c>
      <c r="K54"/>
    </row>
    <row r="55" spans="1:11" ht="14.4" customHeight="1" x14ac:dyDescent="0.3">
      <c r="A55" s="41">
        <v>3</v>
      </c>
      <c r="B55" s="42">
        <v>1</v>
      </c>
      <c r="C55" s="42">
        <v>3</v>
      </c>
      <c r="D55" s="43">
        <f>VLOOKUP(_xlfn.CONCAT(A55,C55),'symbol_len&amp;MCS'!C:D,2,0)</f>
        <v>62</v>
      </c>
      <c r="E55" s="38">
        <f t="shared" si="6"/>
        <v>192</v>
      </c>
      <c r="F55" s="38">
        <f t="shared" si="7"/>
        <v>16</v>
      </c>
      <c r="G55" s="39">
        <f t="shared" si="8"/>
        <v>0.50554468362687499</v>
      </c>
      <c r="H55" s="40">
        <f t="shared" si="9"/>
        <v>0.791225806451613</v>
      </c>
      <c r="I55" s="39">
        <f t="shared" si="10"/>
        <v>0.252772341813438</v>
      </c>
      <c r="J55" s="51">
        <f t="shared" si="11"/>
        <v>1.58245161290323</v>
      </c>
      <c r="K55"/>
    </row>
    <row r="56" spans="1:11" ht="14.4" customHeight="1" x14ac:dyDescent="0.3">
      <c r="A56" s="41">
        <v>3</v>
      </c>
      <c r="B56" s="42">
        <v>1</v>
      </c>
      <c r="C56" s="42">
        <v>4</v>
      </c>
      <c r="D56" s="43">
        <f>VLOOKUP(_xlfn.CONCAT(A56,C56),'symbol_len&amp;MCS'!C:D,2,0)</f>
        <v>107</v>
      </c>
      <c r="E56" s="38">
        <f t="shared" si="6"/>
        <v>192</v>
      </c>
      <c r="F56" s="38">
        <f t="shared" si="7"/>
        <v>16</v>
      </c>
      <c r="G56" s="39">
        <f t="shared" si="8"/>
        <v>0.62240060495012095</v>
      </c>
      <c r="H56" s="40">
        <f t="shared" si="9"/>
        <v>0.64267289719626197</v>
      </c>
      <c r="I56" s="39">
        <f t="shared" si="10"/>
        <v>0.31120030247505998</v>
      </c>
      <c r="J56" s="51">
        <f t="shared" si="11"/>
        <v>1.2853457943925199</v>
      </c>
      <c r="K56"/>
    </row>
    <row r="57" spans="1:11" ht="14.4" customHeight="1" x14ac:dyDescent="0.3">
      <c r="A57" s="44">
        <v>3</v>
      </c>
      <c r="B57" s="45">
        <v>1</v>
      </c>
      <c r="C57" s="45">
        <v>5</v>
      </c>
      <c r="D57" s="46">
        <f>VLOOKUP(_xlfn.CONCAT(A57,C57),'symbol_len&amp;MCS'!C:D,2,0)</f>
        <v>219</v>
      </c>
      <c r="E57" s="47">
        <f t="shared" si="6"/>
        <v>192</v>
      </c>
      <c r="F57" s="47">
        <f t="shared" si="7"/>
        <v>16</v>
      </c>
      <c r="G57" s="48">
        <f t="shared" si="8"/>
        <v>0.74349442379182196</v>
      </c>
      <c r="H57" s="49">
        <f t="shared" si="9"/>
        <v>0.53800000000000003</v>
      </c>
      <c r="I57" s="48">
        <f t="shared" si="10"/>
        <v>0.37174721189591098</v>
      </c>
      <c r="J57" s="52">
        <f t="shared" si="11"/>
        <v>1.0760000000000001</v>
      </c>
      <c r="K57"/>
    </row>
  </sheetData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9"/>
  <sheetViews>
    <sheetView zoomScale="85" zoomScaleNormal="85" workbookViewId="0">
      <selection activeCell="H6" sqref="H6"/>
    </sheetView>
  </sheetViews>
  <sheetFormatPr defaultColWidth="9" defaultRowHeight="15.6" x14ac:dyDescent="0.3"/>
  <cols>
    <col min="1" max="1" width="16.81640625" style="2" customWidth="1"/>
    <col min="2" max="2" width="11.90625" customWidth="1"/>
    <col min="3" max="3" width="13.81640625" customWidth="1"/>
    <col min="4" max="4" width="11.08984375" customWidth="1"/>
    <col min="5" max="5" width="18" style="2" customWidth="1"/>
    <col min="6" max="6" width="16.26953125" style="2" customWidth="1"/>
    <col min="7" max="7" width="21" style="2" customWidth="1"/>
    <col min="8" max="9" width="17.1796875" style="2" customWidth="1"/>
    <col min="10" max="10" width="13" style="3" customWidth="1"/>
    <col min="11" max="11" width="12.36328125" style="3" customWidth="1"/>
    <col min="12" max="12" width="13.81640625" customWidth="1"/>
    <col min="14" max="14" width="60.26953125" customWidth="1"/>
  </cols>
  <sheetData>
    <row r="1" spans="1:14" x14ac:dyDescent="0.3">
      <c r="A1" s="4" t="s">
        <v>28</v>
      </c>
      <c r="B1" s="5" t="s">
        <v>29</v>
      </c>
      <c r="C1" s="6" t="s">
        <v>30</v>
      </c>
      <c r="D1" s="2"/>
      <c r="G1" s="3"/>
      <c r="H1" s="3"/>
      <c r="I1"/>
      <c r="J1"/>
      <c r="K1"/>
    </row>
    <row r="2" spans="1:14" x14ac:dyDescent="0.3">
      <c r="A2" s="7" t="s">
        <v>31</v>
      </c>
      <c r="B2" s="8">
        <v>14</v>
      </c>
      <c r="C2" s="9"/>
      <c r="D2" s="2" t="s">
        <v>32</v>
      </c>
      <c r="G2" s="3"/>
      <c r="H2" s="3"/>
      <c r="I2"/>
      <c r="J2"/>
      <c r="K2"/>
    </row>
    <row r="3" spans="1:14" x14ac:dyDescent="0.3">
      <c r="A3" s="10" t="s">
        <v>33</v>
      </c>
      <c r="B3" s="11">
        <v>3</v>
      </c>
      <c r="C3" s="12" t="s">
        <v>34</v>
      </c>
      <c r="D3" s="2" t="s">
        <v>35</v>
      </c>
      <c r="G3" s="3"/>
      <c r="H3" s="3"/>
      <c r="I3"/>
      <c r="J3"/>
      <c r="K3"/>
    </row>
    <row r="4" spans="1:14" x14ac:dyDescent="0.3">
      <c r="A4"/>
      <c r="B4" s="2"/>
      <c r="C4" s="2"/>
      <c r="D4" s="2"/>
      <c r="F4" s="2" t="s">
        <v>36</v>
      </c>
      <c r="G4" s="13" t="s">
        <v>37</v>
      </c>
      <c r="H4" s="13" t="s">
        <v>38</v>
      </c>
      <c r="I4" s="2" t="s">
        <v>39</v>
      </c>
      <c r="J4"/>
      <c r="K4"/>
    </row>
    <row r="5" spans="1:14" ht="195" customHeight="1" x14ac:dyDescent="0.3">
      <c r="A5" s="14" t="s">
        <v>40</v>
      </c>
      <c r="B5" s="15" t="s">
        <v>18</v>
      </c>
      <c r="C5" s="15" t="s">
        <v>41</v>
      </c>
      <c r="D5" s="15" t="s">
        <v>42</v>
      </c>
      <c r="E5" s="15" t="s">
        <v>43</v>
      </c>
      <c r="F5" s="16" t="s">
        <v>44</v>
      </c>
      <c r="G5" s="16" t="s">
        <v>45</v>
      </c>
      <c r="H5" s="17" t="s">
        <v>46</v>
      </c>
      <c r="I5" s="17" t="s">
        <v>47</v>
      </c>
      <c r="J5" s="17" t="s">
        <v>48</v>
      </c>
      <c r="K5" s="20" t="s">
        <v>49</v>
      </c>
      <c r="L5" s="20" t="s">
        <v>50</v>
      </c>
      <c r="N5" s="21" t="s">
        <v>51</v>
      </c>
    </row>
    <row r="6" spans="1:14" x14ac:dyDescent="0.3">
      <c r="A6" s="18">
        <v>1</v>
      </c>
      <c r="B6" s="56">
        <v>0</v>
      </c>
      <c r="C6" s="56">
        <v>0</v>
      </c>
      <c r="D6" s="56">
        <v>1</v>
      </c>
      <c r="E6" s="18">
        <v>0</v>
      </c>
      <c r="F6" s="18">
        <v>3</v>
      </c>
      <c r="G6" s="18">
        <v>6</v>
      </c>
      <c r="H6" s="18">
        <v>61</v>
      </c>
      <c r="I6" s="18">
        <v>4</v>
      </c>
      <c r="J6" s="22">
        <f>8*(F6+(B$3-1)*G6)/(H6-(10-B$3)*I6)</f>
        <v>3.6363636363636398</v>
      </c>
      <c r="K6" s="22">
        <f>IF(E6=1,(FLOOR((CEILING($B$2/G6,1)/($B$3-1)),1)*(H6-(10-$B$3)*I6))+(IF(MOD(CEILING($B$2/G6,1),$B$3-1)&gt;0,H6-(10-MOD(CEILING($B$2/G6,1),$B$3-1)-1)*I6,0)),(H6-(10-$B$3)*I6)*(CEILING($B$2/(G6*($B$3-1)+F6),1)))</f>
        <v>33</v>
      </c>
      <c r="L6" s="23">
        <f>(F6+(B$3-1)*G6)</f>
        <v>15</v>
      </c>
      <c r="N6" s="21"/>
    </row>
    <row r="7" spans="1:14" x14ac:dyDescent="0.3">
      <c r="A7" s="19">
        <v>2</v>
      </c>
      <c r="B7" s="57"/>
      <c r="C7" s="57"/>
      <c r="D7" s="57"/>
      <c r="E7" s="19">
        <v>1</v>
      </c>
      <c r="F7" s="19">
        <v>0</v>
      </c>
      <c r="G7" s="19">
        <v>7</v>
      </c>
      <c r="H7" s="19">
        <v>53</v>
      </c>
      <c r="I7" s="19">
        <v>4</v>
      </c>
      <c r="J7" s="22">
        <f t="shared" ref="J7:J70" si="0">8*(F7+(B$3-1)*G7)/(H7-(10-B$3)*I7)</f>
        <v>4.4800000000000004</v>
      </c>
      <c r="K7" s="22">
        <f>IF(E7=1,(FLOOR((CEILING($B$2/G7,1)/($B$3-1)),1)*(H7-(10-$B$3)*I7))+(IF(MOD(CEILING($B$2/G7,1),$B$3-1)&gt;0,H7-(10-MOD(CEILING($B$2/G7,1),$B$3-1)-1)*I7,0)),(H7-(10-$B$3)*I7)*(CEILING($B$2/(G7*($B$3-1)+F7),1)))</f>
        <v>25</v>
      </c>
      <c r="L7" s="18">
        <f t="shared" ref="L7:L70" si="1">(F7+(B$3-1)*G7)</f>
        <v>14</v>
      </c>
    </row>
    <row r="8" spans="1:14" x14ac:dyDescent="0.3">
      <c r="A8" s="19">
        <v>3</v>
      </c>
      <c r="B8" s="57"/>
      <c r="C8" s="57"/>
      <c r="D8" s="57">
        <v>2</v>
      </c>
      <c r="E8" s="19">
        <v>0</v>
      </c>
      <c r="F8" s="19">
        <v>3</v>
      </c>
      <c r="G8" s="19">
        <v>6</v>
      </c>
      <c r="H8" s="19">
        <v>127</v>
      </c>
      <c r="I8" s="19">
        <v>8</v>
      </c>
      <c r="J8" s="22">
        <f t="shared" si="0"/>
        <v>1.6901408450704201</v>
      </c>
      <c r="K8" s="22">
        <f t="shared" ref="K8:K71" si="2">IF(E8=1,(FLOOR((CEILING($B$2/G8,1)/($B$3-1)),1)*(H8-(10-$B$3)*I8))+(IF(MOD(CEILING($B$2/G8,1),$B$3-1)&gt;0,H8-(10-MOD(CEILING($B$2/G8,1),$B$3-1)-1)*I8,0)),(H8-(10-$B$3)*I8)*(CEILING($B$2/(G8*($B$3-1)+F8),1)))</f>
        <v>71</v>
      </c>
      <c r="L8" s="18">
        <f t="shared" si="1"/>
        <v>15</v>
      </c>
      <c r="N8" t="s">
        <v>52</v>
      </c>
    </row>
    <row r="9" spans="1:14" x14ac:dyDescent="0.3">
      <c r="A9" s="19">
        <v>4</v>
      </c>
      <c r="B9" s="57"/>
      <c r="C9" s="57"/>
      <c r="D9" s="57"/>
      <c r="E9" s="19">
        <v>1</v>
      </c>
      <c r="F9" s="19">
        <v>0</v>
      </c>
      <c r="G9" s="19">
        <v>7</v>
      </c>
      <c r="H9" s="19">
        <v>111</v>
      </c>
      <c r="I9" s="19">
        <v>8</v>
      </c>
      <c r="J9" s="22">
        <f t="shared" si="0"/>
        <v>2.0363636363636402</v>
      </c>
      <c r="K9" s="22">
        <f t="shared" si="2"/>
        <v>55</v>
      </c>
      <c r="L9" s="18">
        <f t="shared" si="1"/>
        <v>14</v>
      </c>
    </row>
    <row r="10" spans="1:14" x14ac:dyDescent="0.3">
      <c r="A10" s="19">
        <v>5</v>
      </c>
      <c r="B10" s="57"/>
      <c r="C10" s="57"/>
      <c r="D10" s="57">
        <v>3</v>
      </c>
      <c r="E10" s="19">
        <v>0</v>
      </c>
      <c r="F10" s="19">
        <v>3</v>
      </c>
      <c r="G10" s="19">
        <v>6</v>
      </c>
      <c r="H10" s="19">
        <v>255</v>
      </c>
      <c r="I10" s="19">
        <v>16</v>
      </c>
      <c r="J10" s="22">
        <f t="shared" si="0"/>
        <v>0.83916083916083895</v>
      </c>
      <c r="K10" s="22">
        <f t="shared" si="2"/>
        <v>143</v>
      </c>
      <c r="L10" s="18">
        <f t="shared" si="1"/>
        <v>15</v>
      </c>
    </row>
    <row r="11" spans="1:14" x14ac:dyDescent="0.3">
      <c r="A11" s="19">
        <v>6</v>
      </c>
      <c r="B11" s="57"/>
      <c r="C11" s="57"/>
      <c r="D11" s="57"/>
      <c r="E11" s="19">
        <v>1</v>
      </c>
      <c r="F11" s="19">
        <v>0</v>
      </c>
      <c r="G11" s="19">
        <v>7</v>
      </c>
      <c r="H11" s="19">
        <v>222</v>
      </c>
      <c r="I11" s="19">
        <v>16</v>
      </c>
      <c r="J11" s="22">
        <f t="shared" si="0"/>
        <v>1.0181818181818201</v>
      </c>
      <c r="K11" s="22">
        <f t="shared" si="2"/>
        <v>110</v>
      </c>
      <c r="L11" s="18">
        <f t="shared" si="1"/>
        <v>14</v>
      </c>
    </row>
    <row r="12" spans="1:14" x14ac:dyDescent="0.3">
      <c r="A12" s="19">
        <v>7</v>
      </c>
      <c r="B12" s="57"/>
      <c r="C12" s="57"/>
      <c r="D12" s="57">
        <v>4</v>
      </c>
      <c r="E12" s="19">
        <v>0</v>
      </c>
      <c r="F12" s="19">
        <v>3</v>
      </c>
      <c r="G12" s="19">
        <v>6</v>
      </c>
      <c r="H12" s="19">
        <v>510</v>
      </c>
      <c r="I12" s="19">
        <v>32</v>
      </c>
      <c r="J12" s="22">
        <f t="shared" si="0"/>
        <v>0.41958041958042003</v>
      </c>
      <c r="K12" s="22">
        <f t="shared" si="2"/>
        <v>286</v>
      </c>
      <c r="L12" s="18">
        <f t="shared" si="1"/>
        <v>15</v>
      </c>
    </row>
    <row r="13" spans="1:14" x14ac:dyDescent="0.3">
      <c r="A13" s="19">
        <v>8</v>
      </c>
      <c r="B13" s="57"/>
      <c r="C13" s="57"/>
      <c r="D13" s="57"/>
      <c r="E13" s="19">
        <v>1</v>
      </c>
      <c r="F13" s="19">
        <v>0</v>
      </c>
      <c r="G13" s="19">
        <v>7</v>
      </c>
      <c r="H13" s="19">
        <v>445</v>
      </c>
      <c r="I13" s="19">
        <v>32</v>
      </c>
      <c r="J13" s="22">
        <f t="shared" si="0"/>
        <v>0.50678733031674195</v>
      </c>
      <c r="K13" s="22">
        <f t="shared" si="2"/>
        <v>221</v>
      </c>
      <c r="L13" s="18">
        <f t="shared" si="1"/>
        <v>14</v>
      </c>
    </row>
    <row r="14" spans="1:14" x14ac:dyDescent="0.3">
      <c r="A14" s="19">
        <v>9</v>
      </c>
      <c r="B14" s="57"/>
      <c r="C14" s="57">
        <v>1</v>
      </c>
      <c r="D14" s="57">
        <v>1</v>
      </c>
      <c r="E14" s="19">
        <v>0</v>
      </c>
      <c r="F14" s="19">
        <v>3</v>
      </c>
      <c r="G14" s="19">
        <v>8</v>
      </c>
      <c r="H14" s="19">
        <v>61</v>
      </c>
      <c r="I14" s="19">
        <v>4</v>
      </c>
      <c r="J14" s="22">
        <f t="shared" si="0"/>
        <v>4.60606060606061</v>
      </c>
      <c r="K14" s="22">
        <f t="shared" si="2"/>
        <v>33</v>
      </c>
      <c r="L14" s="18">
        <f t="shared" si="1"/>
        <v>19</v>
      </c>
    </row>
    <row r="15" spans="1:14" x14ac:dyDescent="0.3">
      <c r="A15" s="19">
        <v>10</v>
      </c>
      <c r="B15" s="57"/>
      <c r="C15" s="57"/>
      <c r="D15" s="57"/>
      <c r="E15" s="19">
        <v>1</v>
      </c>
      <c r="F15" s="19">
        <v>0</v>
      </c>
      <c r="G15" s="19">
        <v>9</v>
      </c>
      <c r="H15" s="19">
        <v>53</v>
      </c>
      <c r="I15" s="19">
        <v>4</v>
      </c>
      <c r="J15" s="22">
        <f t="shared" si="0"/>
        <v>5.76</v>
      </c>
      <c r="K15" s="22">
        <f t="shared" si="2"/>
        <v>25</v>
      </c>
      <c r="L15" s="18">
        <f t="shared" si="1"/>
        <v>18</v>
      </c>
    </row>
    <row r="16" spans="1:14" x14ac:dyDescent="0.3">
      <c r="A16" s="19">
        <v>11</v>
      </c>
      <c r="B16" s="57"/>
      <c r="C16" s="57"/>
      <c r="D16" s="57">
        <v>2</v>
      </c>
      <c r="E16" s="19">
        <v>0</v>
      </c>
      <c r="F16" s="19">
        <v>3</v>
      </c>
      <c r="G16" s="19">
        <v>8</v>
      </c>
      <c r="H16" s="19">
        <v>127</v>
      </c>
      <c r="I16" s="19">
        <v>8</v>
      </c>
      <c r="J16" s="22">
        <f t="shared" si="0"/>
        <v>2.1408450704225301</v>
      </c>
      <c r="K16" s="22">
        <f t="shared" si="2"/>
        <v>71</v>
      </c>
      <c r="L16" s="18">
        <f t="shared" si="1"/>
        <v>19</v>
      </c>
    </row>
    <row r="17" spans="1:12" x14ac:dyDescent="0.3">
      <c r="A17" s="19">
        <v>12</v>
      </c>
      <c r="B17" s="57"/>
      <c r="C17" s="57"/>
      <c r="D17" s="57"/>
      <c r="E17" s="19">
        <v>1</v>
      </c>
      <c r="F17" s="19">
        <v>0</v>
      </c>
      <c r="G17" s="19">
        <v>9</v>
      </c>
      <c r="H17" s="19">
        <v>111</v>
      </c>
      <c r="I17" s="19">
        <v>8</v>
      </c>
      <c r="J17" s="22">
        <f t="shared" si="0"/>
        <v>2.6181818181818199</v>
      </c>
      <c r="K17" s="22">
        <f t="shared" si="2"/>
        <v>55</v>
      </c>
      <c r="L17" s="18">
        <f t="shared" si="1"/>
        <v>18</v>
      </c>
    </row>
    <row r="18" spans="1:12" x14ac:dyDescent="0.3">
      <c r="A18" s="19">
        <v>13</v>
      </c>
      <c r="B18" s="57"/>
      <c r="C18" s="57"/>
      <c r="D18" s="57">
        <v>3</v>
      </c>
      <c r="E18" s="19">
        <v>0</v>
      </c>
      <c r="F18" s="19">
        <v>3</v>
      </c>
      <c r="G18" s="19">
        <v>8</v>
      </c>
      <c r="H18" s="19">
        <v>255</v>
      </c>
      <c r="I18" s="19">
        <v>16</v>
      </c>
      <c r="J18" s="22">
        <f t="shared" si="0"/>
        <v>1.06293706293706</v>
      </c>
      <c r="K18" s="22">
        <f t="shared" si="2"/>
        <v>143</v>
      </c>
      <c r="L18" s="18">
        <f t="shared" si="1"/>
        <v>19</v>
      </c>
    </row>
    <row r="19" spans="1:12" x14ac:dyDescent="0.3">
      <c r="A19" s="19">
        <v>14</v>
      </c>
      <c r="B19" s="57"/>
      <c r="C19" s="57"/>
      <c r="D19" s="57"/>
      <c r="E19" s="19">
        <v>1</v>
      </c>
      <c r="F19" s="19">
        <v>0</v>
      </c>
      <c r="G19" s="19">
        <v>9</v>
      </c>
      <c r="H19" s="19">
        <v>222</v>
      </c>
      <c r="I19" s="19">
        <v>16</v>
      </c>
      <c r="J19" s="22">
        <f t="shared" si="0"/>
        <v>1.30909090909091</v>
      </c>
      <c r="K19" s="22">
        <f t="shared" si="2"/>
        <v>110</v>
      </c>
      <c r="L19" s="18">
        <f t="shared" si="1"/>
        <v>18</v>
      </c>
    </row>
    <row r="20" spans="1:12" x14ac:dyDescent="0.3">
      <c r="A20" s="19">
        <v>15</v>
      </c>
      <c r="B20" s="57"/>
      <c r="C20" s="57"/>
      <c r="D20" s="57">
        <v>4</v>
      </c>
      <c r="E20" s="19">
        <v>0</v>
      </c>
      <c r="F20" s="19">
        <v>3</v>
      </c>
      <c r="G20" s="19">
        <v>8</v>
      </c>
      <c r="H20" s="19">
        <v>510</v>
      </c>
      <c r="I20" s="19">
        <v>32</v>
      </c>
      <c r="J20" s="22">
        <f t="shared" si="0"/>
        <v>0.53146853146853101</v>
      </c>
      <c r="K20" s="22">
        <f t="shared" si="2"/>
        <v>286</v>
      </c>
      <c r="L20" s="18">
        <f t="shared" si="1"/>
        <v>19</v>
      </c>
    </row>
    <row r="21" spans="1:12" x14ac:dyDescent="0.3">
      <c r="A21" s="19">
        <v>16</v>
      </c>
      <c r="B21" s="57"/>
      <c r="C21" s="57"/>
      <c r="D21" s="57"/>
      <c r="E21" s="19">
        <v>1</v>
      </c>
      <c r="F21" s="19">
        <v>0</v>
      </c>
      <c r="G21" s="19">
        <v>9</v>
      </c>
      <c r="H21" s="19">
        <v>445</v>
      </c>
      <c r="I21" s="19">
        <v>32</v>
      </c>
      <c r="J21" s="22">
        <f t="shared" si="0"/>
        <v>0.65158371040723995</v>
      </c>
      <c r="K21" s="22">
        <f t="shared" si="2"/>
        <v>221</v>
      </c>
      <c r="L21" s="18">
        <f t="shared" si="1"/>
        <v>18</v>
      </c>
    </row>
    <row r="22" spans="1:12" x14ac:dyDescent="0.3">
      <c r="A22" s="19">
        <v>17</v>
      </c>
      <c r="B22" s="57"/>
      <c r="C22" s="57">
        <v>2</v>
      </c>
      <c r="D22" s="57">
        <v>1</v>
      </c>
      <c r="E22" s="19">
        <v>0</v>
      </c>
      <c r="F22" s="19">
        <v>3</v>
      </c>
      <c r="G22" s="19">
        <v>51</v>
      </c>
      <c r="H22" s="19">
        <v>61</v>
      </c>
      <c r="I22" s="19">
        <v>4</v>
      </c>
      <c r="J22" s="22">
        <f t="shared" si="0"/>
        <v>25.454545454545499</v>
      </c>
      <c r="K22" s="22">
        <f t="shared" si="2"/>
        <v>33</v>
      </c>
      <c r="L22" s="18">
        <f t="shared" si="1"/>
        <v>105</v>
      </c>
    </row>
    <row r="23" spans="1:12" x14ac:dyDescent="0.3">
      <c r="A23" s="19">
        <v>18</v>
      </c>
      <c r="B23" s="57"/>
      <c r="C23" s="57"/>
      <c r="D23" s="57"/>
      <c r="E23" s="19">
        <v>1</v>
      </c>
      <c r="F23" s="19">
        <v>0</v>
      </c>
      <c r="G23" s="19">
        <v>52</v>
      </c>
      <c r="H23" s="19">
        <v>53</v>
      </c>
      <c r="I23" s="19">
        <v>4</v>
      </c>
      <c r="J23" s="22">
        <f t="shared" si="0"/>
        <v>33.28</v>
      </c>
      <c r="K23" s="22">
        <f t="shared" si="2"/>
        <v>21</v>
      </c>
      <c r="L23" s="18">
        <f t="shared" si="1"/>
        <v>104</v>
      </c>
    </row>
    <row r="24" spans="1:12" x14ac:dyDescent="0.3">
      <c r="A24" s="19">
        <v>19</v>
      </c>
      <c r="B24" s="57"/>
      <c r="C24" s="57"/>
      <c r="D24" s="57">
        <v>2</v>
      </c>
      <c r="E24" s="19">
        <v>0</v>
      </c>
      <c r="F24" s="19">
        <v>3</v>
      </c>
      <c r="G24" s="19">
        <v>51</v>
      </c>
      <c r="H24" s="19">
        <v>127</v>
      </c>
      <c r="I24" s="19">
        <v>8</v>
      </c>
      <c r="J24" s="22">
        <f t="shared" si="0"/>
        <v>11.830985915493001</v>
      </c>
      <c r="K24" s="22">
        <f t="shared" si="2"/>
        <v>71</v>
      </c>
      <c r="L24" s="18">
        <f t="shared" si="1"/>
        <v>105</v>
      </c>
    </row>
    <row r="25" spans="1:12" x14ac:dyDescent="0.3">
      <c r="A25" s="19">
        <v>20</v>
      </c>
      <c r="B25" s="57"/>
      <c r="C25" s="57"/>
      <c r="D25" s="57"/>
      <c r="E25" s="19">
        <v>1</v>
      </c>
      <c r="F25" s="19">
        <v>0</v>
      </c>
      <c r="G25" s="19">
        <v>52</v>
      </c>
      <c r="H25" s="19">
        <v>111</v>
      </c>
      <c r="I25" s="19">
        <v>8</v>
      </c>
      <c r="J25" s="22">
        <f t="shared" si="0"/>
        <v>15.1272727272727</v>
      </c>
      <c r="K25" s="22">
        <f t="shared" si="2"/>
        <v>47</v>
      </c>
      <c r="L25" s="18">
        <f t="shared" si="1"/>
        <v>104</v>
      </c>
    </row>
    <row r="26" spans="1:12" x14ac:dyDescent="0.3">
      <c r="A26" s="19">
        <v>21</v>
      </c>
      <c r="B26" s="57"/>
      <c r="C26" s="57"/>
      <c r="D26" s="57">
        <v>3</v>
      </c>
      <c r="E26" s="19">
        <v>0</v>
      </c>
      <c r="F26" s="19">
        <v>3</v>
      </c>
      <c r="G26" s="19">
        <v>51</v>
      </c>
      <c r="H26" s="19">
        <v>255</v>
      </c>
      <c r="I26" s="19">
        <v>16</v>
      </c>
      <c r="J26" s="22">
        <f t="shared" si="0"/>
        <v>5.8741258741258697</v>
      </c>
      <c r="K26" s="22">
        <f t="shared" si="2"/>
        <v>143</v>
      </c>
      <c r="L26" s="18">
        <f t="shared" si="1"/>
        <v>105</v>
      </c>
    </row>
    <row r="27" spans="1:12" x14ac:dyDescent="0.3">
      <c r="A27" s="19">
        <v>22</v>
      </c>
      <c r="B27" s="57"/>
      <c r="C27" s="57"/>
      <c r="D27" s="57"/>
      <c r="E27" s="19">
        <v>1</v>
      </c>
      <c r="F27" s="19">
        <v>0</v>
      </c>
      <c r="G27" s="19">
        <v>52</v>
      </c>
      <c r="H27" s="19">
        <v>222</v>
      </c>
      <c r="I27" s="19">
        <v>16</v>
      </c>
      <c r="J27" s="22">
        <f t="shared" si="0"/>
        <v>7.5636363636363599</v>
      </c>
      <c r="K27" s="22">
        <f t="shared" si="2"/>
        <v>94</v>
      </c>
      <c r="L27" s="18">
        <f t="shared" si="1"/>
        <v>104</v>
      </c>
    </row>
    <row r="28" spans="1:12" x14ac:dyDescent="0.3">
      <c r="A28" s="19">
        <v>23</v>
      </c>
      <c r="B28" s="57"/>
      <c r="C28" s="57"/>
      <c r="D28" s="57">
        <v>4</v>
      </c>
      <c r="E28" s="19">
        <v>0</v>
      </c>
      <c r="F28" s="19">
        <v>3</v>
      </c>
      <c r="G28" s="19">
        <v>51</v>
      </c>
      <c r="H28" s="19">
        <v>510</v>
      </c>
      <c r="I28" s="19">
        <v>32</v>
      </c>
      <c r="J28" s="22">
        <f t="shared" si="0"/>
        <v>2.9370629370629402</v>
      </c>
      <c r="K28" s="22">
        <f t="shared" si="2"/>
        <v>286</v>
      </c>
      <c r="L28" s="18">
        <f t="shared" si="1"/>
        <v>105</v>
      </c>
    </row>
    <row r="29" spans="1:12" x14ac:dyDescent="0.3">
      <c r="A29" s="19">
        <v>24</v>
      </c>
      <c r="B29" s="57"/>
      <c r="C29" s="57"/>
      <c r="D29" s="57"/>
      <c r="E29" s="19">
        <v>1</v>
      </c>
      <c r="F29" s="19">
        <v>0</v>
      </c>
      <c r="G29" s="19">
        <v>52</v>
      </c>
      <c r="H29" s="19">
        <v>445</v>
      </c>
      <c r="I29" s="19">
        <v>32</v>
      </c>
      <c r="J29" s="22">
        <f t="shared" si="0"/>
        <v>3.7647058823529398</v>
      </c>
      <c r="K29" s="22">
        <f t="shared" si="2"/>
        <v>189</v>
      </c>
      <c r="L29" s="18">
        <f t="shared" si="1"/>
        <v>104</v>
      </c>
    </row>
    <row r="30" spans="1:12" x14ac:dyDescent="0.3">
      <c r="A30" s="19">
        <v>25</v>
      </c>
      <c r="B30" s="57"/>
      <c r="C30" s="57">
        <v>3</v>
      </c>
      <c r="D30" s="57">
        <v>1</v>
      </c>
      <c r="E30" s="19">
        <v>0</v>
      </c>
      <c r="F30" s="19">
        <v>3</v>
      </c>
      <c r="G30" s="19">
        <v>65</v>
      </c>
      <c r="H30" s="19">
        <v>61</v>
      </c>
      <c r="I30" s="19">
        <v>4</v>
      </c>
      <c r="J30" s="22">
        <f t="shared" si="0"/>
        <v>32.2424242424242</v>
      </c>
      <c r="K30" s="22">
        <f t="shared" si="2"/>
        <v>33</v>
      </c>
      <c r="L30" s="18">
        <f t="shared" si="1"/>
        <v>133</v>
      </c>
    </row>
    <row r="31" spans="1:12" x14ac:dyDescent="0.3">
      <c r="A31" s="19">
        <v>26</v>
      </c>
      <c r="B31" s="57"/>
      <c r="C31" s="57"/>
      <c r="D31" s="57"/>
      <c r="E31" s="19">
        <v>1</v>
      </c>
      <c r="F31" s="19">
        <v>0</v>
      </c>
      <c r="G31" s="19">
        <v>66</v>
      </c>
      <c r="H31" s="19">
        <v>53</v>
      </c>
      <c r="I31" s="19">
        <v>4</v>
      </c>
      <c r="J31" s="22">
        <f t="shared" si="0"/>
        <v>42.24</v>
      </c>
      <c r="K31" s="22">
        <f t="shared" si="2"/>
        <v>21</v>
      </c>
      <c r="L31" s="18">
        <f t="shared" si="1"/>
        <v>132</v>
      </c>
    </row>
    <row r="32" spans="1:12" x14ac:dyDescent="0.3">
      <c r="A32" s="19">
        <v>27</v>
      </c>
      <c r="B32" s="57"/>
      <c r="C32" s="57"/>
      <c r="D32" s="57">
        <v>2</v>
      </c>
      <c r="E32" s="19">
        <v>0</v>
      </c>
      <c r="F32" s="19">
        <v>3</v>
      </c>
      <c r="G32" s="19">
        <v>65</v>
      </c>
      <c r="H32" s="19">
        <v>127</v>
      </c>
      <c r="I32" s="19">
        <v>8</v>
      </c>
      <c r="J32" s="22">
        <f t="shared" si="0"/>
        <v>14.9859154929577</v>
      </c>
      <c r="K32" s="22">
        <f t="shared" si="2"/>
        <v>71</v>
      </c>
      <c r="L32" s="18">
        <f t="shared" si="1"/>
        <v>133</v>
      </c>
    </row>
    <row r="33" spans="1:12" x14ac:dyDescent="0.3">
      <c r="A33" s="19">
        <v>28</v>
      </c>
      <c r="B33" s="57"/>
      <c r="C33" s="57"/>
      <c r="D33" s="57"/>
      <c r="E33" s="19">
        <v>1</v>
      </c>
      <c r="F33" s="19">
        <v>0</v>
      </c>
      <c r="G33" s="19">
        <v>66</v>
      </c>
      <c r="H33" s="19">
        <v>111</v>
      </c>
      <c r="I33" s="19">
        <v>8</v>
      </c>
      <c r="J33" s="22">
        <f t="shared" si="0"/>
        <v>19.2</v>
      </c>
      <c r="K33" s="22">
        <f t="shared" si="2"/>
        <v>47</v>
      </c>
      <c r="L33" s="18">
        <f t="shared" si="1"/>
        <v>132</v>
      </c>
    </row>
    <row r="34" spans="1:12" x14ac:dyDescent="0.3">
      <c r="A34" s="19">
        <v>29</v>
      </c>
      <c r="B34" s="57"/>
      <c r="C34" s="57"/>
      <c r="D34" s="57">
        <v>3</v>
      </c>
      <c r="E34" s="19">
        <v>0</v>
      </c>
      <c r="F34" s="19">
        <v>3</v>
      </c>
      <c r="G34" s="19">
        <v>65</v>
      </c>
      <c r="H34" s="19">
        <v>255</v>
      </c>
      <c r="I34" s="19">
        <v>16</v>
      </c>
      <c r="J34" s="22">
        <f t="shared" si="0"/>
        <v>7.44055944055944</v>
      </c>
      <c r="K34" s="22">
        <f t="shared" si="2"/>
        <v>143</v>
      </c>
      <c r="L34" s="18">
        <f t="shared" si="1"/>
        <v>133</v>
      </c>
    </row>
    <row r="35" spans="1:12" x14ac:dyDescent="0.3">
      <c r="A35" s="19">
        <v>30</v>
      </c>
      <c r="B35" s="57"/>
      <c r="C35" s="57"/>
      <c r="D35" s="57"/>
      <c r="E35" s="19">
        <v>1</v>
      </c>
      <c r="F35" s="19">
        <v>0</v>
      </c>
      <c r="G35" s="19">
        <v>66</v>
      </c>
      <c r="H35" s="19">
        <v>222</v>
      </c>
      <c r="I35" s="19">
        <v>16</v>
      </c>
      <c r="J35" s="22">
        <f t="shared" si="0"/>
        <v>9.6</v>
      </c>
      <c r="K35" s="22">
        <f t="shared" si="2"/>
        <v>94</v>
      </c>
      <c r="L35" s="18">
        <f t="shared" si="1"/>
        <v>132</v>
      </c>
    </row>
    <row r="36" spans="1:12" x14ac:dyDescent="0.3">
      <c r="A36" s="19">
        <v>31</v>
      </c>
      <c r="B36" s="57"/>
      <c r="C36" s="57"/>
      <c r="D36" s="57">
        <v>4</v>
      </c>
      <c r="E36" s="19">
        <v>0</v>
      </c>
      <c r="F36" s="19">
        <v>3</v>
      </c>
      <c r="G36" s="19">
        <v>65</v>
      </c>
      <c r="H36" s="19">
        <v>510</v>
      </c>
      <c r="I36" s="19">
        <v>32</v>
      </c>
      <c r="J36" s="22">
        <f t="shared" si="0"/>
        <v>3.72027972027972</v>
      </c>
      <c r="K36" s="22">
        <f t="shared" si="2"/>
        <v>286</v>
      </c>
      <c r="L36" s="18">
        <f t="shared" si="1"/>
        <v>133</v>
      </c>
    </row>
    <row r="37" spans="1:12" x14ac:dyDescent="0.3">
      <c r="A37" s="19">
        <v>32</v>
      </c>
      <c r="B37" s="57"/>
      <c r="C37" s="57"/>
      <c r="D37" s="57"/>
      <c r="E37" s="19">
        <v>1</v>
      </c>
      <c r="F37" s="19">
        <v>0</v>
      </c>
      <c r="G37" s="19">
        <v>66</v>
      </c>
      <c r="H37" s="19">
        <v>445</v>
      </c>
      <c r="I37" s="19">
        <v>32</v>
      </c>
      <c r="J37" s="22">
        <f t="shared" si="0"/>
        <v>4.7782805429864297</v>
      </c>
      <c r="K37" s="22">
        <f t="shared" si="2"/>
        <v>189</v>
      </c>
      <c r="L37" s="18">
        <f t="shared" si="1"/>
        <v>132</v>
      </c>
    </row>
    <row r="38" spans="1:12" x14ac:dyDescent="0.3">
      <c r="A38" s="19">
        <v>33</v>
      </c>
      <c r="B38" s="57"/>
      <c r="C38" s="57">
        <v>4</v>
      </c>
      <c r="D38" s="57">
        <v>1</v>
      </c>
      <c r="E38" s="19">
        <v>0</v>
      </c>
      <c r="F38" s="19">
        <v>3</v>
      </c>
      <c r="G38" s="19">
        <v>79</v>
      </c>
      <c r="H38" s="19">
        <v>61</v>
      </c>
      <c r="I38" s="19">
        <v>4</v>
      </c>
      <c r="J38" s="22">
        <f t="shared" si="0"/>
        <v>39.030303030303003</v>
      </c>
      <c r="K38" s="22">
        <f t="shared" si="2"/>
        <v>33</v>
      </c>
      <c r="L38" s="18">
        <f t="shared" si="1"/>
        <v>161</v>
      </c>
    </row>
    <row r="39" spans="1:12" x14ac:dyDescent="0.3">
      <c r="A39" s="19">
        <v>34</v>
      </c>
      <c r="B39" s="57"/>
      <c r="C39" s="57"/>
      <c r="D39" s="57"/>
      <c r="E39" s="19">
        <v>1</v>
      </c>
      <c r="F39" s="19">
        <v>0</v>
      </c>
      <c r="G39" s="19">
        <v>80</v>
      </c>
      <c r="H39" s="19">
        <v>53</v>
      </c>
      <c r="I39" s="19">
        <v>4</v>
      </c>
      <c r="J39" s="22">
        <f t="shared" si="0"/>
        <v>51.2</v>
      </c>
      <c r="K39" s="22">
        <f t="shared" si="2"/>
        <v>21</v>
      </c>
      <c r="L39" s="18">
        <f t="shared" si="1"/>
        <v>160</v>
      </c>
    </row>
    <row r="40" spans="1:12" x14ac:dyDescent="0.3">
      <c r="A40" s="19">
        <v>35</v>
      </c>
      <c r="B40" s="57"/>
      <c r="C40" s="57"/>
      <c r="D40" s="57">
        <v>2</v>
      </c>
      <c r="E40" s="19">
        <v>0</v>
      </c>
      <c r="F40" s="19">
        <v>3</v>
      </c>
      <c r="G40" s="19">
        <v>79</v>
      </c>
      <c r="H40" s="19">
        <v>127</v>
      </c>
      <c r="I40" s="19">
        <v>8</v>
      </c>
      <c r="J40" s="22">
        <f t="shared" si="0"/>
        <v>18.1408450704225</v>
      </c>
      <c r="K40" s="22">
        <f t="shared" si="2"/>
        <v>71</v>
      </c>
      <c r="L40" s="18">
        <f t="shared" si="1"/>
        <v>161</v>
      </c>
    </row>
    <row r="41" spans="1:12" x14ac:dyDescent="0.3">
      <c r="A41" s="19">
        <v>36</v>
      </c>
      <c r="B41" s="57"/>
      <c r="C41" s="57"/>
      <c r="D41" s="57"/>
      <c r="E41" s="19">
        <v>1</v>
      </c>
      <c r="F41" s="19">
        <v>0</v>
      </c>
      <c r="G41" s="19">
        <v>80</v>
      </c>
      <c r="H41" s="19">
        <v>111</v>
      </c>
      <c r="I41" s="19">
        <v>8</v>
      </c>
      <c r="J41" s="22">
        <f t="shared" si="0"/>
        <v>23.272727272727298</v>
      </c>
      <c r="K41" s="22">
        <f t="shared" si="2"/>
        <v>47</v>
      </c>
      <c r="L41" s="18">
        <f t="shared" si="1"/>
        <v>160</v>
      </c>
    </row>
    <row r="42" spans="1:12" x14ac:dyDescent="0.3">
      <c r="A42" s="19">
        <v>37</v>
      </c>
      <c r="B42" s="57"/>
      <c r="C42" s="57"/>
      <c r="D42" s="57">
        <v>3</v>
      </c>
      <c r="E42" s="19">
        <v>0</v>
      </c>
      <c r="F42" s="19">
        <v>3</v>
      </c>
      <c r="G42" s="19">
        <v>79</v>
      </c>
      <c r="H42" s="19">
        <v>255</v>
      </c>
      <c r="I42" s="19">
        <v>16</v>
      </c>
      <c r="J42" s="22">
        <f t="shared" si="0"/>
        <v>9.0069930069930102</v>
      </c>
      <c r="K42" s="22">
        <f t="shared" si="2"/>
        <v>143</v>
      </c>
      <c r="L42" s="18">
        <f t="shared" si="1"/>
        <v>161</v>
      </c>
    </row>
    <row r="43" spans="1:12" x14ac:dyDescent="0.3">
      <c r="A43" s="19">
        <v>38</v>
      </c>
      <c r="B43" s="57"/>
      <c r="C43" s="57"/>
      <c r="D43" s="57"/>
      <c r="E43" s="19">
        <v>1</v>
      </c>
      <c r="F43" s="19">
        <v>0</v>
      </c>
      <c r="G43" s="19">
        <v>80</v>
      </c>
      <c r="H43" s="19">
        <v>222</v>
      </c>
      <c r="I43" s="19">
        <v>16</v>
      </c>
      <c r="J43" s="22">
        <f t="shared" si="0"/>
        <v>11.636363636363599</v>
      </c>
      <c r="K43" s="22">
        <f t="shared" si="2"/>
        <v>94</v>
      </c>
      <c r="L43" s="18">
        <f t="shared" si="1"/>
        <v>160</v>
      </c>
    </row>
    <row r="44" spans="1:12" x14ac:dyDescent="0.3">
      <c r="A44" s="19">
        <v>39</v>
      </c>
      <c r="B44" s="57"/>
      <c r="C44" s="57"/>
      <c r="D44" s="57">
        <v>4</v>
      </c>
      <c r="E44" s="19">
        <v>0</v>
      </c>
      <c r="F44" s="19">
        <v>3</v>
      </c>
      <c r="G44" s="19">
        <v>79</v>
      </c>
      <c r="H44" s="19">
        <v>510</v>
      </c>
      <c r="I44" s="19">
        <v>32</v>
      </c>
      <c r="J44" s="22">
        <f t="shared" si="0"/>
        <v>4.5034965034964998</v>
      </c>
      <c r="K44" s="22">
        <f t="shared" si="2"/>
        <v>286</v>
      </c>
      <c r="L44" s="18">
        <f t="shared" si="1"/>
        <v>161</v>
      </c>
    </row>
    <row r="45" spans="1:12" x14ac:dyDescent="0.3">
      <c r="A45" s="19">
        <v>40</v>
      </c>
      <c r="B45" s="57"/>
      <c r="C45" s="57"/>
      <c r="D45" s="57"/>
      <c r="E45" s="19">
        <v>1</v>
      </c>
      <c r="F45" s="19">
        <v>0</v>
      </c>
      <c r="G45" s="19">
        <v>80</v>
      </c>
      <c r="H45" s="19">
        <v>445</v>
      </c>
      <c r="I45" s="19">
        <v>32</v>
      </c>
      <c r="J45" s="22">
        <f t="shared" si="0"/>
        <v>5.7918552036199102</v>
      </c>
      <c r="K45" s="22">
        <f t="shared" si="2"/>
        <v>189</v>
      </c>
      <c r="L45" s="18">
        <f t="shared" si="1"/>
        <v>160</v>
      </c>
    </row>
    <row r="46" spans="1:12" x14ac:dyDescent="0.3">
      <c r="A46" s="19">
        <v>41</v>
      </c>
      <c r="B46" s="57">
        <v>1</v>
      </c>
      <c r="C46" s="57">
        <v>0</v>
      </c>
      <c r="D46" s="57">
        <v>1</v>
      </c>
      <c r="E46" s="19">
        <v>0</v>
      </c>
      <c r="F46" s="19">
        <v>3</v>
      </c>
      <c r="G46" s="19">
        <v>6</v>
      </c>
      <c r="H46" s="19">
        <v>123</v>
      </c>
      <c r="I46" s="19">
        <v>8</v>
      </c>
      <c r="J46" s="22">
        <f t="shared" si="0"/>
        <v>1.7910447761193999</v>
      </c>
      <c r="K46" s="22">
        <f t="shared" si="2"/>
        <v>67</v>
      </c>
      <c r="L46" s="18">
        <f t="shared" si="1"/>
        <v>15</v>
      </c>
    </row>
    <row r="47" spans="1:12" x14ac:dyDescent="0.3">
      <c r="A47" s="19">
        <v>42</v>
      </c>
      <c r="B47" s="57"/>
      <c r="C47" s="57"/>
      <c r="D47" s="57"/>
      <c r="E47" s="19">
        <v>1</v>
      </c>
      <c r="F47" s="19">
        <v>0</v>
      </c>
      <c r="G47" s="19">
        <v>7</v>
      </c>
      <c r="H47" s="19">
        <v>106</v>
      </c>
      <c r="I47" s="19">
        <v>8</v>
      </c>
      <c r="J47" s="22">
        <f t="shared" si="0"/>
        <v>2.2400000000000002</v>
      </c>
      <c r="K47" s="22">
        <f t="shared" si="2"/>
        <v>50</v>
      </c>
      <c r="L47" s="18">
        <f t="shared" si="1"/>
        <v>14</v>
      </c>
    </row>
    <row r="48" spans="1:12" x14ac:dyDescent="0.3">
      <c r="A48" s="19">
        <v>43</v>
      </c>
      <c r="B48" s="57"/>
      <c r="C48" s="57"/>
      <c r="D48" s="57">
        <v>2</v>
      </c>
      <c r="E48" s="19">
        <v>0</v>
      </c>
      <c r="F48" s="19">
        <v>3</v>
      </c>
      <c r="G48" s="19">
        <v>6</v>
      </c>
      <c r="H48" s="19">
        <v>254</v>
      </c>
      <c r="I48" s="19">
        <v>16</v>
      </c>
      <c r="J48" s="22">
        <f t="shared" si="0"/>
        <v>0.84507042253521103</v>
      </c>
      <c r="K48" s="22">
        <f t="shared" si="2"/>
        <v>142</v>
      </c>
      <c r="L48" s="18">
        <f t="shared" si="1"/>
        <v>15</v>
      </c>
    </row>
    <row r="49" spans="1:12" x14ac:dyDescent="0.3">
      <c r="A49" s="19">
        <v>44</v>
      </c>
      <c r="B49" s="57"/>
      <c r="C49" s="57"/>
      <c r="D49" s="57"/>
      <c r="E49" s="19">
        <v>1</v>
      </c>
      <c r="F49" s="19">
        <v>0</v>
      </c>
      <c r="G49" s="19">
        <v>7</v>
      </c>
      <c r="H49" s="19">
        <v>221</v>
      </c>
      <c r="I49" s="19">
        <v>16</v>
      </c>
      <c r="J49" s="22">
        <f t="shared" si="0"/>
        <v>1.0275229357798199</v>
      </c>
      <c r="K49" s="22">
        <f t="shared" si="2"/>
        <v>109</v>
      </c>
      <c r="L49" s="18">
        <f t="shared" si="1"/>
        <v>14</v>
      </c>
    </row>
    <row r="50" spans="1:12" x14ac:dyDescent="0.3">
      <c r="A50" s="19">
        <v>45</v>
      </c>
      <c r="B50" s="57"/>
      <c r="C50" s="57"/>
      <c r="D50" s="57">
        <v>3</v>
      </c>
      <c r="E50" s="19">
        <v>0</v>
      </c>
      <c r="F50" s="19">
        <v>3</v>
      </c>
      <c r="G50" s="19">
        <v>6</v>
      </c>
      <c r="H50" s="19">
        <v>508</v>
      </c>
      <c r="I50" s="19">
        <v>32</v>
      </c>
      <c r="J50" s="22">
        <f t="shared" si="0"/>
        <v>0.42253521126760601</v>
      </c>
      <c r="K50" s="22">
        <f t="shared" si="2"/>
        <v>284</v>
      </c>
      <c r="L50" s="18">
        <f t="shared" si="1"/>
        <v>15</v>
      </c>
    </row>
    <row r="51" spans="1:12" x14ac:dyDescent="0.3">
      <c r="A51" s="19">
        <v>46</v>
      </c>
      <c r="B51" s="57"/>
      <c r="C51" s="57"/>
      <c r="D51" s="57"/>
      <c r="E51" s="19">
        <v>1</v>
      </c>
      <c r="F51" s="19">
        <v>0</v>
      </c>
      <c r="G51" s="19">
        <v>7</v>
      </c>
      <c r="H51" s="19">
        <v>443</v>
      </c>
      <c r="I51" s="19">
        <v>32</v>
      </c>
      <c r="J51" s="22">
        <f t="shared" si="0"/>
        <v>0.511415525114155</v>
      </c>
      <c r="K51" s="22">
        <f t="shared" si="2"/>
        <v>219</v>
      </c>
      <c r="L51" s="18">
        <f t="shared" si="1"/>
        <v>14</v>
      </c>
    </row>
    <row r="52" spans="1:12" x14ac:dyDescent="0.3">
      <c r="A52" s="19">
        <v>47</v>
      </c>
      <c r="B52" s="57"/>
      <c r="C52" s="57"/>
      <c r="D52" s="57">
        <v>4</v>
      </c>
      <c r="E52" s="19">
        <v>0</v>
      </c>
      <c r="F52" s="19">
        <v>3</v>
      </c>
      <c r="G52" s="19">
        <v>6</v>
      </c>
      <c r="H52" s="19">
        <v>1017</v>
      </c>
      <c r="I52" s="19">
        <v>65</v>
      </c>
      <c r="J52" s="22">
        <f t="shared" si="0"/>
        <v>0.21352313167259801</v>
      </c>
      <c r="K52" s="22">
        <f t="shared" si="2"/>
        <v>562</v>
      </c>
      <c r="L52" s="18">
        <f t="shared" si="1"/>
        <v>15</v>
      </c>
    </row>
    <row r="53" spans="1:12" x14ac:dyDescent="0.3">
      <c r="A53" s="19">
        <v>48</v>
      </c>
      <c r="B53" s="57"/>
      <c r="C53" s="57"/>
      <c r="D53" s="57"/>
      <c r="E53" s="19">
        <v>1</v>
      </c>
      <c r="F53" s="19">
        <v>0</v>
      </c>
      <c r="G53" s="19">
        <v>7</v>
      </c>
      <c r="H53" s="19">
        <v>886</v>
      </c>
      <c r="I53" s="19">
        <v>65</v>
      </c>
      <c r="J53" s="22">
        <f t="shared" si="0"/>
        <v>0.25986078886310898</v>
      </c>
      <c r="K53" s="22">
        <f t="shared" si="2"/>
        <v>431</v>
      </c>
      <c r="L53" s="18">
        <f t="shared" si="1"/>
        <v>14</v>
      </c>
    </row>
    <row r="54" spans="1:12" x14ac:dyDescent="0.3">
      <c r="A54" s="19">
        <v>49</v>
      </c>
      <c r="B54" s="57"/>
      <c r="C54" s="57">
        <v>1</v>
      </c>
      <c r="D54" s="57">
        <v>1</v>
      </c>
      <c r="E54" s="19">
        <v>0</v>
      </c>
      <c r="F54" s="19">
        <v>3</v>
      </c>
      <c r="G54" s="19">
        <v>14</v>
      </c>
      <c r="H54" s="19">
        <v>123</v>
      </c>
      <c r="I54" s="19">
        <v>8</v>
      </c>
      <c r="J54" s="22">
        <f t="shared" si="0"/>
        <v>3.7014925373134302</v>
      </c>
      <c r="K54" s="22">
        <f t="shared" si="2"/>
        <v>67</v>
      </c>
      <c r="L54" s="18">
        <f t="shared" si="1"/>
        <v>31</v>
      </c>
    </row>
    <row r="55" spans="1:12" x14ac:dyDescent="0.3">
      <c r="A55" s="19">
        <v>50</v>
      </c>
      <c r="B55" s="57"/>
      <c r="C55" s="57"/>
      <c r="D55" s="57"/>
      <c r="E55" s="19">
        <v>1</v>
      </c>
      <c r="F55" s="19">
        <v>0</v>
      </c>
      <c r="G55" s="19">
        <v>15</v>
      </c>
      <c r="H55" s="19">
        <v>106</v>
      </c>
      <c r="I55" s="19">
        <v>8</v>
      </c>
      <c r="J55" s="22">
        <f t="shared" si="0"/>
        <v>4.8</v>
      </c>
      <c r="K55" s="22">
        <f t="shared" si="2"/>
        <v>42</v>
      </c>
      <c r="L55" s="18">
        <f t="shared" si="1"/>
        <v>30</v>
      </c>
    </row>
    <row r="56" spans="1:12" x14ac:dyDescent="0.3">
      <c r="A56" s="19">
        <v>51</v>
      </c>
      <c r="B56" s="57"/>
      <c r="C56" s="57"/>
      <c r="D56" s="57">
        <v>2</v>
      </c>
      <c r="E56" s="19">
        <v>0</v>
      </c>
      <c r="F56" s="19">
        <v>3</v>
      </c>
      <c r="G56" s="19">
        <v>14</v>
      </c>
      <c r="H56" s="19">
        <v>254</v>
      </c>
      <c r="I56" s="19">
        <v>16</v>
      </c>
      <c r="J56" s="22">
        <f t="shared" si="0"/>
        <v>1.7464788732394401</v>
      </c>
      <c r="K56" s="22">
        <f t="shared" si="2"/>
        <v>142</v>
      </c>
      <c r="L56" s="18">
        <f t="shared" si="1"/>
        <v>31</v>
      </c>
    </row>
    <row r="57" spans="1:12" x14ac:dyDescent="0.3">
      <c r="A57" s="19">
        <v>52</v>
      </c>
      <c r="B57" s="57"/>
      <c r="C57" s="57"/>
      <c r="D57" s="57"/>
      <c r="E57" s="19">
        <v>1</v>
      </c>
      <c r="F57" s="19">
        <v>0</v>
      </c>
      <c r="G57" s="19">
        <v>15</v>
      </c>
      <c r="H57" s="19">
        <v>221</v>
      </c>
      <c r="I57" s="19">
        <v>16</v>
      </c>
      <c r="J57" s="22">
        <f t="shared" si="0"/>
        <v>2.2018348623853199</v>
      </c>
      <c r="K57" s="22">
        <f t="shared" si="2"/>
        <v>93</v>
      </c>
      <c r="L57" s="18">
        <f t="shared" si="1"/>
        <v>30</v>
      </c>
    </row>
    <row r="58" spans="1:12" x14ac:dyDescent="0.3">
      <c r="A58" s="19">
        <v>53</v>
      </c>
      <c r="B58" s="57"/>
      <c r="C58" s="57"/>
      <c r="D58" s="57">
        <v>3</v>
      </c>
      <c r="E58" s="19">
        <v>0</v>
      </c>
      <c r="F58" s="19">
        <v>3</v>
      </c>
      <c r="G58" s="19">
        <v>14</v>
      </c>
      <c r="H58" s="19">
        <v>508</v>
      </c>
      <c r="I58" s="19">
        <v>32</v>
      </c>
      <c r="J58" s="22">
        <f t="shared" si="0"/>
        <v>0.87323943661971803</v>
      </c>
      <c r="K58" s="22">
        <f t="shared" si="2"/>
        <v>284</v>
      </c>
      <c r="L58" s="18">
        <f t="shared" si="1"/>
        <v>31</v>
      </c>
    </row>
    <row r="59" spans="1:12" x14ac:dyDescent="0.3">
      <c r="A59" s="19">
        <v>54</v>
      </c>
      <c r="B59" s="57"/>
      <c r="C59" s="57"/>
      <c r="D59" s="57"/>
      <c r="E59" s="19">
        <v>1</v>
      </c>
      <c r="F59" s="19">
        <v>0</v>
      </c>
      <c r="G59" s="19">
        <v>15</v>
      </c>
      <c r="H59" s="19">
        <v>443</v>
      </c>
      <c r="I59" s="19">
        <v>32</v>
      </c>
      <c r="J59" s="22">
        <f t="shared" si="0"/>
        <v>1.0958904109589001</v>
      </c>
      <c r="K59" s="22">
        <f t="shared" si="2"/>
        <v>187</v>
      </c>
      <c r="L59" s="18">
        <f t="shared" si="1"/>
        <v>30</v>
      </c>
    </row>
    <row r="60" spans="1:12" x14ac:dyDescent="0.3">
      <c r="A60" s="19">
        <v>55</v>
      </c>
      <c r="B60" s="57"/>
      <c r="C60" s="57"/>
      <c r="D60" s="57">
        <v>4</v>
      </c>
      <c r="E60" s="19">
        <v>0</v>
      </c>
      <c r="F60" s="19">
        <v>3</v>
      </c>
      <c r="G60" s="19">
        <v>14</v>
      </c>
      <c r="H60" s="19">
        <v>1017</v>
      </c>
      <c r="I60" s="19">
        <v>65</v>
      </c>
      <c r="J60" s="22">
        <f t="shared" si="0"/>
        <v>0.441281138790036</v>
      </c>
      <c r="K60" s="22">
        <f t="shared" si="2"/>
        <v>562</v>
      </c>
      <c r="L60" s="18">
        <f t="shared" si="1"/>
        <v>31</v>
      </c>
    </row>
    <row r="61" spans="1:12" x14ac:dyDescent="0.3">
      <c r="A61" s="19">
        <v>56</v>
      </c>
      <c r="B61" s="57"/>
      <c r="C61" s="57"/>
      <c r="D61" s="57"/>
      <c r="E61" s="19">
        <v>1</v>
      </c>
      <c r="F61" s="19">
        <v>0</v>
      </c>
      <c r="G61" s="19">
        <v>15</v>
      </c>
      <c r="H61" s="19">
        <v>886</v>
      </c>
      <c r="I61" s="19">
        <v>65</v>
      </c>
      <c r="J61" s="22">
        <f t="shared" si="0"/>
        <v>0.55684454756380497</v>
      </c>
      <c r="K61" s="22">
        <f t="shared" si="2"/>
        <v>366</v>
      </c>
      <c r="L61" s="18">
        <f t="shared" si="1"/>
        <v>30</v>
      </c>
    </row>
    <row r="62" spans="1:12" x14ac:dyDescent="0.3">
      <c r="A62" s="19">
        <v>57</v>
      </c>
      <c r="B62" s="57"/>
      <c r="C62" s="57">
        <v>2</v>
      </c>
      <c r="D62" s="57">
        <v>1</v>
      </c>
      <c r="E62" s="19">
        <v>0</v>
      </c>
      <c r="F62" s="19">
        <v>3</v>
      </c>
      <c r="G62" s="19">
        <v>21</v>
      </c>
      <c r="H62" s="19">
        <v>123</v>
      </c>
      <c r="I62" s="19">
        <v>8</v>
      </c>
      <c r="J62" s="22">
        <f t="shared" si="0"/>
        <v>5.3731343283582103</v>
      </c>
      <c r="K62" s="22">
        <f t="shared" si="2"/>
        <v>67</v>
      </c>
      <c r="L62" s="18">
        <f t="shared" si="1"/>
        <v>45</v>
      </c>
    </row>
    <row r="63" spans="1:12" x14ac:dyDescent="0.3">
      <c r="A63" s="19">
        <v>58</v>
      </c>
      <c r="B63" s="57"/>
      <c r="C63" s="57"/>
      <c r="D63" s="57"/>
      <c r="E63" s="19">
        <v>1</v>
      </c>
      <c r="F63" s="19">
        <v>0</v>
      </c>
      <c r="G63" s="19">
        <v>22</v>
      </c>
      <c r="H63" s="19">
        <v>106</v>
      </c>
      <c r="I63" s="19">
        <v>8</v>
      </c>
      <c r="J63" s="22">
        <f t="shared" si="0"/>
        <v>7.04</v>
      </c>
      <c r="K63" s="22">
        <f t="shared" si="2"/>
        <v>42</v>
      </c>
      <c r="L63" s="18">
        <f t="shared" si="1"/>
        <v>44</v>
      </c>
    </row>
    <row r="64" spans="1:12" x14ac:dyDescent="0.3">
      <c r="A64" s="19">
        <v>59</v>
      </c>
      <c r="B64" s="57"/>
      <c r="C64" s="57"/>
      <c r="D64" s="57">
        <v>2</v>
      </c>
      <c r="E64" s="19">
        <v>0</v>
      </c>
      <c r="F64" s="19">
        <v>3</v>
      </c>
      <c r="G64" s="19">
        <v>21</v>
      </c>
      <c r="H64" s="19">
        <v>254</v>
      </c>
      <c r="I64" s="19">
        <v>16</v>
      </c>
      <c r="J64" s="22">
        <f t="shared" si="0"/>
        <v>2.53521126760563</v>
      </c>
      <c r="K64" s="22">
        <f t="shared" si="2"/>
        <v>142</v>
      </c>
      <c r="L64" s="18">
        <f t="shared" si="1"/>
        <v>45</v>
      </c>
    </row>
    <row r="65" spans="1:12" x14ac:dyDescent="0.3">
      <c r="A65" s="19">
        <v>60</v>
      </c>
      <c r="B65" s="57"/>
      <c r="C65" s="57"/>
      <c r="D65" s="57"/>
      <c r="E65" s="19">
        <v>1</v>
      </c>
      <c r="F65" s="19">
        <v>0</v>
      </c>
      <c r="G65" s="19">
        <v>22</v>
      </c>
      <c r="H65" s="19">
        <v>221</v>
      </c>
      <c r="I65" s="19">
        <v>16</v>
      </c>
      <c r="J65" s="22">
        <f t="shared" si="0"/>
        <v>3.22935779816514</v>
      </c>
      <c r="K65" s="22">
        <f t="shared" si="2"/>
        <v>93</v>
      </c>
      <c r="L65" s="18">
        <f t="shared" si="1"/>
        <v>44</v>
      </c>
    </row>
    <row r="66" spans="1:12" x14ac:dyDescent="0.3">
      <c r="A66" s="19">
        <v>61</v>
      </c>
      <c r="B66" s="57"/>
      <c r="C66" s="57"/>
      <c r="D66" s="57">
        <v>3</v>
      </c>
      <c r="E66" s="19">
        <v>0</v>
      </c>
      <c r="F66" s="19">
        <v>3</v>
      </c>
      <c r="G66" s="19">
        <v>21</v>
      </c>
      <c r="H66" s="19">
        <v>508</v>
      </c>
      <c r="I66" s="19">
        <v>32</v>
      </c>
      <c r="J66" s="22">
        <f t="shared" si="0"/>
        <v>1.2676056338028201</v>
      </c>
      <c r="K66" s="22">
        <f t="shared" si="2"/>
        <v>284</v>
      </c>
      <c r="L66" s="18">
        <f t="shared" si="1"/>
        <v>45</v>
      </c>
    </row>
    <row r="67" spans="1:12" x14ac:dyDescent="0.3">
      <c r="A67" s="19">
        <v>62</v>
      </c>
      <c r="B67" s="57"/>
      <c r="C67" s="57"/>
      <c r="D67" s="57"/>
      <c r="E67" s="19">
        <v>1</v>
      </c>
      <c r="F67" s="19">
        <v>0</v>
      </c>
      <c r="G67" s="19">
        <v>22</v>
      </c>
      <c r="H67" s="19">
        <v>443</v>
      </c>
      <c r="I67" s="19">
        <v>32</v>
      </c>
      <c r="J67" s="22">
        <f t="shared" si="0"/>
        <v>1.6073059360730599</v>
      </c>
      <c r="K67" s="22">
        <f t="shared" si="2"/>
        <v>187</v>
      </c>
      <c r="L67" s="18">
        <f t="shared" si="1"/>
        <v>44</v>
      </c>
    </row>
    <row r="68" spans="1:12" x14ac:dyDescent="0.3">
      <c r="A68" s="19">
        <v>63</v>
      </c>
      <c r="B68" s="57"/>
      <c r="C68" s="57"/>
      <c r="D68" s="57">
        <v>4</v>
      </c>
      <c r="E68" s="19">
        <v>0</v>
      </c>
      <c r="F68" s="19">
        <v>3</v>
      </c>
      <c r="G68" s="19">
        <v>21</v>
      </c>
      <c r="H68" s="19">
        <v>1017</v>
      </c>
      <c r="I68" s="19">
        <v>65</v>
      </c>
      <c r="J68" s="22">
        <f t="shared" si="0"/>
        <v>0.64056939501779397</v>
      </c>
      <c r="K68" s="22">
        <f t="shared" si="2"/>
        <v>562</v>
      </c>
      <c r="L68" s="18">
        <f t="shared" si="1"/>
        <v>45</v>
      </c>
    </row>
    <row r="69" spans="1:12" x14ac:dyDescent="0.3">
      <c r="A69" s="19">
        <v>64</v>
      </c>
      <c r="B69" s="57"/>
      <c r="C69" s="57"/>
      <c r="D69" s="57"/>
      <c r="E69" s="19">
        <v>1</v>
      </c>
      <c r="F69" s="19">
        <v>0</v>
      </c>
      <c r="G69" s="19">
        <v>22</v>
      </c>
      <c r="H69" s="19">
        <v>886</v>
      </c>
      <c r="I69" s="19">
        <v>65</v>
      </c>
      <c r="J69" s="22">
        <f t="shared" si="0"/>
        <v>0.81670533642691401</v>
      </c>
      <c r="K69" s="22">
        <f t="shared" si="2"/>
        <v>366</v>
      </c>
      <c r="L69" s="18">
        <f t="shared" si="1"/>
        <v>44</v>
      </c>
    </row>
    <row r="70" spans="1:12" x14ac:dyDescent="0.3">
      <c r="A70" s="19">
        <v>65</v>
      </c>
      <c r="B70" s="57"/>
      <c r="C70" s="57">
        <v>3</v>
      </c>
      <c r="D70" s="57">
        <v>1</v>
      </c>
      <c r="E70" s="19">
        <v>0</v>
      </c>
      <c r="F70" s="19">
        <v>3</v>
      </c>
      <c r="G70" s="19">
        <v>51</v>
      </c>
      <c r="H70" s="19">
        <v>123</v>
      </c>
      <c r="I70" s="19">
        <v>8</v>
      </c>
      <c r="J70" s="22">
        <f t="shared" si="0"/>
        <v>12.5373134328358</v>
      </c>
      <c r="K70" s="22">
        <f t="shared" si="2"/>
        <v>67</v>
      </c>
      <c r="L70" s="18">
        <f t="shared" si="1"/>
        <v>105</v>
      </c>
    </row>
    <row r="71" spans="1:12" x14ac:dyDescent="0.3">
      <c r="A71" s="19">
        <v>66</v>
      </c>
      <c r="B71" s="57"/>
      <c r="C71" s="57"/>
      <c r="D71" s="57"/>
      <c r="E71" s="19">
        <v>1</v>
      </c>
      <c r="F71" s="19">
        <v>0</v>
      </c>
      <c r="G71" s="19">
        <v>52</v>
      </c>
      <c r="H71" s="19">
        <v>106</v>
      </c>
      <c r="I71" s="19">
        <v>8</v>
      </c>
      <c r="J71" s="22">
        <f t="shared" ref="J71:J134" si="3">8*(F71+(B$3-1)*G71)/(H71-(10-B$3)*I71)</f>
        <v>16.64</v>
      </c>
      <c r="K71" s="22">
        <f t="shared" si="2"/>
        <v>42</v>
      </c>
      <c r="L71" s="18">
        <f t="shared" ref="L71:L134" si="4">(F71+(B$3-1)*G71)</f>
        <v>104</v>
      </c>
    </row>
    <row r="72" spans="1:12" x14ac:dyDescent="0.3">
      <c r="A72" s="19">
        <v>67</v>
      </c>
      <c r="B72" s="57"/>
      <c r="C72" s="57"/>
      <c r="D72" s="57">
        <v>2</v>
      </c>
      <c r="E72" s="19">
        <v>0</v>
      </c>
      <c r="F72" s="19">
        <v>3</v>
      </c>
      <c r="G72" s="19">
        <v>51</v>
      </c>
      <c r="H72" s="19">
        <v>254</v>
      </c>
      <c r="I72" s="19">
        <v>16</v>
      </c>
      <c r="J72" s="22">
        <f t="shared" si="3"/>
        <v>5.9154929577464799</v>
      </c>
      <c r="K72" s="22">
        <f t="shared" ref="K72:K135" si="5">IF(E72=1,(FLOOR((CEILING($B$2/G72,1)/($B$3-1)),1)*(H72-(10-$B$3)*I72))+(IF(MOD(CEILING($B$2/G72,1),$B$3-1)&gt;0,H72-(10-MOD(CEILING($B$2/G72,1),$B$3-1)-1)*I72,0)),(H72-(10-$B$3)*I72)*(CEILING($B$2/(G72*($B$3-1)+F72),1)))</f>
        <v>142</v>
      </c>
      <c r="L72" s="18">
        <f t="shared" si="4"/>
        <v>105</v>
      </c>
    </row>
    <row r="73" spans="1:12" x14ac:dyDescent="0.3">
      <c r="A73" s="19">
        <v>68</v>
      </c>
      <c r="B73" s="57"/>
      <c r="C73" s="57"/>
      <c r="D73" s="57"/>
      <c r="E73" s="19">
        <v>1</v>
      </c>
      <c r="F73" s="19">
        <v>0</v>
      </c>
      <c r="G73" s="19">
        <v>52</v>
      </c>
      <c r="H73" s="19">
        <v>221</v>
      </c>
      <c r="I73" s="19">
        <v>16</v>
      </c>
      <c r="J73" s="22">
        <f t="shared" si="3"/>
        <v>7.6330275229357802</v>
      </c>
      <c r="K73" s="22">
        <f t="shared" si="5"/>
        <v>93</v>
      </c>
      <c r="L73" s="18">
        <f t="shared" si="4"/>
        <v>104</v>
      </c>
    </row>
    <row r="74" spans="1:12" x14ac:dyDescent="0.3">
      <c r="A74" s="19">
        <v>69</v>
      </c>
      <c r="B74" s="57"/>
      <c r="C74" s="57"/>
      <c r="D74" s="57">
        <v>3</v>
      </c>
      <c r="E74" s="19">
        <v>0</v>
      </c>
      <c r="F74" s="19">
        <v>3</v>
      </c>
      <c r="G74" s="19">
        <v>51</v>
      </c>
      <c r="H74" s="19">
        <v>508</v>
      </c>
      <c r="I74" s="19">
        <v>32</v>
      </c>
      <c r="J74" s="22">
        <f t="shared" si="3"/>
        <v>2.9577464788732399</v>
      </c>
      <c r="K74" s="22">
        <f t="shared" si="5"/>
        <v>284</v>
      </c>
      <c r="L74" s="18">
        <f t="shared" si="4"/>
        <v>105</v>
      </c>
    </row>
    <row r="75" spans="1:12" x14ac:dyDescent="0.3">
      <c r="A75" s="19">
        <v>70</v>
      </c>
      <c r="B75" s="57"/>
      <c r="C75" s="57"/>
      <c r="D75" s="57"/>
      <c r="E75" s="19">
        <v>1</v>
      </c>
      <c r="F75" s="19">
        <v>0</v>
      </c>
      <c r="G75" s="19">
        <v>52</v>
      </c>
      <c r="H75" s="19">
        <v>443</v>
      </c>
      <c r="I75" s="19">
        <v>32</v>
      </c>
      <c r="J75" s="22">
        <f t="shared" si="3"/>
        <v>3.79908675799087</v>
      </c>
      <c r="K75" s="22">
        <f t="shared" si="5"/>
        <v>187</v>
      </c>
      <c r="L75" s="18">
        <f t="shared" si="4"/>
        <v>104</v>
      </c>
    </row>
    <row r="76" spans="1:12" x14ac:dyDescent="0.3">
      <c r="A76" s="19">
        <v>71</v>
      </c>
      <c r="B76" s="57"/>
      <c r="C76" s="57"/>
      <c r="D76" s="57">
        <v>4</v>
      </c>
      <c r="E76" s="19">
        <v>0</v>
      </c>
      <c r="F76" s="19">
        <v>3</v>
      </c>
      <c r="G76" s="19">
        <v>51</v>
      </c>
      <c r="H76" s="19">
        <v>1017</v>
      </c>
      <c r="I76" s="19">
        <v>65</v>
      </c>
      <c r="J76" s="22">
        <f t="shared" si="3"/>
        <v>1.49466192170819</v>
      </c>
      <c r="K76" s="22">
        <f t="shared" si="5"/>
        <v>562</v>
      </c>
      <c r="L76" s="18">
        <f t="shared" si="4"/>
        <v>105</v>
      </c>
    </row>
    <row r="77" spans="1:12" x14ac:dyDescent="0.3">
      <c r="A77" s="19">
        <v>72</v>
      </c>
      <c r="B77" s="57"/>
      <c r="C77" s="57"/>
      <c r="D77" s="57"/>
      <c r="E77" s="19">
        <v>1</v>
      </c>
      <c r="F77" s="19">
        <v>0</v>
      </c>
      <c r="G77" s="19">
        <v>52</v>
      </c>
      <c r="H77" s="19">
        <v>886</v>
      </c>
      <c r="I77" s="19">
        <v>65</v>
      </c>
      <c r="J77" s="22">
        <f t="shared" si="3"/>
        <v>1.9303944315545201</v>
      </c>
      <c r="K77" s="22">
        <f t="shared" si="5"/>
        <v>366</v>
      </c>
      <c r="L77" s="18">
        <f t="shared" si="4"/>
        <v>104</v>
      </c>
    </row>
    <row r="78" spans="1:12" x14ac:dyDescent="0.3">
      <c r="A78" s="19">
        <v>73</v>
      </c>
      <c r="B78" s="57"/>
      <c r="C78" s="57">
        <v>4</v>
      </c>
      <c r="D78" s="57">
        <v>1</v>
      </c>
      <c r="E78" s="19">
        <v>0</v>
      </c>
      <c r="F78" s="19">
        <v>3</v>
      </c>
      <c r="G78" s="19">
        <v>107</v>
      </c>
      <c r="H78" s="19">
        <v>123</v>
      </c>
      <c r="I78" s="19">
        <v>8</v>
      </c>
      <c r="J78" s="22">
        <f t="shared" si="3"/>
        <v>25.910447761194</v>
      </c>
      <c r="K78" s="22">
        <f t="shared" si="5"/>
        <v>67</v>
      </c>
      <c r="L78" s="18">
        <f t="shared" si="4"/>
        <v>217</v>
      </c>
    </row>
    <row r="79" spans="1:12" x14ac:dyDescent="0.3">
      <c r="A79" s="19">
        <v>74</v>
      </c>
      <c r="B79" s="57"/>
      <c r="C79" s="57"/>
      <c r="D79" s="57"/>
      <c r="E79" s="19">
        <v>1</v>
      </c>
      <c r="F79" s="19">
        <v>0</v>
      </c>
      <c r="G79" s="19">
        <v>108</v>
      </c>
      <c r="H79" s="19">
        <v>106</v>
      </c>
      <c r="I79" s="19">
        <v>8</v>
      </c>
      <c r="J79" s="22">
        <f t="shared" si="3"/>
        <v>34.56</v>
      </c>
      <c r="K79" s="22">
        <f t="shared" si="5"/>
        <v>42</v>
      </c>
      <c r="L79" s="18">
        <f t="shared" si="4"/>
        <v>216</v>
      </c>
    </row>
    <row r="80" spans="1:12" x14ac:dyDescent="0.3">
      <c r="A80" s="19">
        <v>75</v>
      </c>
      <c r="B80" s="57"/>
      <c r="C80" s="57"/>
      <c r="D80" s="57">
        <v>2</v>
      </c>
      <c r="E80" s="19">
        <v>0</v>
      </c>
      <c r="F80" s="19">
        <v>3</v>
      </c>
      <c r="G80" s="19">
        <v>107</v>
      </c>
      <c r="H80" s="19">
        <v>254</v>
      </c>
      <c r="I80" s="19">
        <v>16</v>
      </c>
      <c r="J80" s="22">
        <f t="shared" si="3"/>
        <v>12.2253521126761</v>
      </c>
      <c r="K80" s="22">
        <f t="shared" si="5"/>
        <v>142</v>
      </c>
      <c r="L80" s="18">
        <f t="shared" si="4"/>
        <v>217</v>
      </c>
    </row>
    <row r="81" spans="1:12" x14ac:dyDescent="0.3">
      <c r="A81" s="19">
        <v>76</v>
      </c>
      <c r="B81" s="57"/>
      <c r="C81" s="57"/>
      <c r="D81" s="57"/>
      <c r="E81" s="19">
        <v>1</v>
      </c>
      <c r="F81" s="19">
        <v>0</v>
      </c>
      <c r="G81" s="19">
        <v>108</v>
      </c>
      <c r="H81" s="19">
        <v>221</v>
      </c>
      <c r="I81" s="19">
        <v>16</v>
      </c>
      <c r="J81" s="22">
        <f t="shared" si="3"/>
        <v>15.8532110091743</v>
      </c>
      <c r="K81" s="22">
        <f t="shared" si="5"/>
        <v>93</v>
      </c>
      <c r="L81" s="18">
        <f t="shared" si="4"/>
        <v>216</v>
      </c>
    </row>
    <row r="82" spans="1:12" x14ac:dyDescent="0.3">
      <c r="A82" s="19">
        <v>77</v>
      </c>
      <c r="B82" s="57"/>
      <c r="C82" s="57"/>
      <c r="D82" s="57">
        <v>3</v>
      </c>
      <c r="E82" s="19">
        <v>0</v>
      </c>
      <c r="F82" s="19">
        <v>3</v>
      </c>
      <c r="G82" s="19">
        <v>107</v>
      </c>
      <c r="H82" s="19">
        <v>508</v>
      </c>
      <c r="I82" s="19">
        <v>32</v>
      </c>
      <c r="J82" s="22">
        <f t="shared" si="3"/>
        <v>6.1126760563380298</v>
      </c>
      <c r="K82" s="22">
        <f t="shared" si="5"/>
        <v>284</v>
      </c>
      <c r="L82" s="18">
        <f t="shared" si="4"/>
        <v>217</v>
      </c>
    </row>
    <row r="83" spans="1:12" x14ac:dyDescent="0.3">
      <c r="A83" s="19">
        <v>78</v>
      </c>
      <c r="B83" s="57"/>
      <c r="C83" s="57"/>
      <c r="D83" s="57"/>
      <c r="E83" s="19">
        <v>1</v>
      </c>
      <c r="F83" s="19">
        <v>0</v>
      </c>
      <c r="G83" s="19">
        <v>108</v>
      </c>
      <c r="H83" s="19">
        <v>443</v>
      </c>
      <c r="I83" s="19">
        <v>32</v>
      </c>
      <c r="J83" s="22">
        <f t="shared" si="3"/>
        <v>7.89041095890411</v>
      </c>
      <c r="K83" s="22">
        <f t="shared" si="5"/>
        <v>187</v>
      </c>
      <c r="L83" s="18">
        <f t="shared" si="4"/>
        <v>216</v>
      </c>
    </row>
    <row r="84" spans="1:12" x14ac:dyDescent="0.3">
      <c r="A84" s="19">
        <v>79</v>
      </c>
      <c r="B84" s="57"/>
      <c r="C84" s="57"/>
      <c r="D84" s="57">
        <v>4</v>
      </c>
      <c r="E84" s="19">
        <v>0</v>
      </c>
      <c r="F84" s="19">
        <v>3</v>
      </c>
      <c r="G84" s="19">
        <v>107</v>
      </c>
      <c r="H84" s="19">
        <v>1017</v>
      </c>
      <c r="I84" s="19">
        <v>65</v>
      </c>
      <c r="J84" s="22">
        <f t="shared" si="3"/>
        <v>3.0889679715302498</v>
      </c>
      <c r="K84" s="22">
        <f t="shared" si="5"/>
        <v>562</v>
      </c>
      <c r="L84" s="18">
        <f t="shared" si="4"/>
        <v>217</v>
      </c>
    </row>
    <row r="85" spans="1:12" x14ac:dyDescent="0.3">
      <c r="A85" s="19">
        <v>80</v>
      </c>
      <c r="B85" s="57"/>
      <c r="C85" s="57"/>
      <c r="D85" s="57"/>
      <c r="E85" s="19">
        <v>1</v>
      </c>
      <c r="F85" s="19">
        <v>0</v>
      </c>
      <c r="G85" s="19">
        <v>108</v>
      </c>
      <c r="H85" s="19">
        <v>886</v>
      </c>
      <c r="I85" s="19">
        <v>65</v>
      </c>
      <c r="J85" s="22">
        <f t="shared" si="3"/>
        <v>4.0092807424594001</v>
      </c>
      <c r="K85" s="22">
        <f t="shared" si="5"/>
        <v>366</v>
      </c>
      <c r="L85" s="18">
        <f t="shared" si="4"/>
        <v>216</v>
      </c>
    </row>
    <row r="86" spans="1:12" x14ac:dyDescent="0.3">
      <c r="A86" s="19">
        <v>81</v>
      </c>
      <c r="B86" s="57"/>
      <c r="C86" s="57">
        <v>5</v>
      </c>
      <c r="D86" s="57">
        <v>1</v>
      </c>
      <c r="E86" s="19">
        <v>0</v>
      </c>
      <c r="F86" s="19">
        <v>3</v>
      </c>
      <c r="G86" s="19">
        <v>156</v>
      </c>
      <c r="H86" s="19">
        <v>123</v>
      </c>
      <c r="I86" s="19">
        <v>8</v>
      </c>
      <c r="J86" s="22">
        <f t="shared" si="3"/>
        <v>37.611940298507498</v>
      </c>
      <c r="K86" s="22">
        <f t="shared" si="5"/>
        <v>67</v>
      </c>
      <c r="L86" s="18">
        <f t="shared" si="4"/>
        <v>315</v>
      </c>
    </row>
    <row r="87" spans="1:12" x14ac:dyDescent="0.3">
      <c r="A87" s="19">
        <v>82</v>
      </c>
      <c r="B87" s="57"/>
      <c r="C87" s="57"/>
      <c r="D87" s="57"/>
      <c r="E87" s="19">
        <v>1</v>
      </c>
      <c r="F87" s="19">
        <v>0</v>
      </c>
      <c r="G87" s="19">
        <v>157</v>
      </c>
      <c r="H87" s="19">
        <v>106</v>
      </c>
      <c r="I87" s="19">
        <v>8</v>
      </c>
      <c r="J87" s="22">
        <f t="shared" si="3"/>
        <v>50.24</v>
      </c>
      <c r="K87" s="22">
        <f t="shared" si="5"/>
        <v>42</v>
      </c>
      <c r="L87" s="18">
        <f t="shared" si="4"/>
        <v>314</v>
      </c>
    </row>
    <row r="88" spans="1:12" x14ac:dyDescent="0.3">
      <c r="A88" s="19">
        <v>83</v>
      </c>
      <c r="B88" s="57"/>
      <c r="C88" s="57"/>
      <c r="D88" s="57">
        <v>2</v>
      </c>
      <c r="E88" s="19">
        <v>0</v>
      </c>
      <c r="F88" s="19">
        <v>3</v>
      </c>
      <c r="G88" s="19">
        <v>156</v>
      </c>
      <c r="H88" s="19">
        <v>254</v>
      </c>
      <c r="I88" s="19">
        <v>16</v>
      </c>
      <c r="J88" s="22">
        <f t="shared" si="3"/>
        <v>17.746478873239401</v>
      </c>
      <c r="K88" s="22">
        <f t="shared" si="5"/>
        <v>142</v>
      </c>
      <c r="L88" s="18">
        <f t="shared" si="4"/>
        <v>315</v>
      </c>
    </row>
    <row r="89" spans="1:12" x14ac:dyDescent="0.3">
      <c r="A89" s="19">
        <v>84</v>
      </c>
      <c r="B89" s="57"/>
      <c r="C89" s="57"/>
      <c r="D89" s="57"/>
      <c r="E89" s="19">
        <v>1</v>
      </c>
      <c r="F89" s="19">
        <v>0</v>
      </c>
      <c r="G89" s="19">
        <v>157</v>
      </c>
      <c r="H89" s="19">
        <v>221</v>
      </c>
      <c r="I89" s="19">
        <v>16</v>
      </c>
      <c r="J89" s="22">
        <f t="shared" si="3"/>
        <v>23.045871559632999</v>
      </c>
      <c r="K89" s="22">
        <f t="shared" si="5"/>
        <v>93</v>
      </c>
      <c r="L89" s="18">
        <f t="shared" si="4"/>
        <v>314</v>
      </c>
    </row>
    <row r="90" spans="1:12" x14ac:dyDescent="0.3">
      <c r="A90" s="19">
        <v>85</v>
      </c>
      <c r="B90" s="57"/>
      <c r="C90" s="57"/>
      <c r="D90" s="57">
        <v>3</v>
      </c>
      <c r="E90" s="19">
        <v>0</v>
      </c>
      <c r="F90" s="19">
        <v>3</v>
      </c>
      <c r="G90" s="19">
        <v>156</v>
      </c>
      <c r="H90" s="19">
        <v>508</v>
      </c>
      <c r="I90" s="19">
        <v>32</v>
      </c>
      <c r="J90" s="22">
        <f t="shared" si="3"/>
        <v>8.8732394366197198</v>
      </c>
      <c r="K90" s="22">
        <f t="shared" si="5"/>
        <v>284</v>
      </c>
      <c r="L90" s="18">
        <f t="shared" si="4"/>
        <v>315</v>
      </c>
    </row>
    <row r="91" spans="1:12" x14ac:dyDescent="0.3">
      <c r="A91" s="19">
        <v>86</v>
      </c>
      <c r="B91" s="57"/>
      <c r="C91" s="57"/>
      <c r="D91" s="57"/>
      <c r="E91" s="19">
        <v>1</v>
      </c>
      <c r="F91" s="19">
        <v>0</v>
      </c>
      <c r="G91" s="19">
        <v>157</v>
      </c>
      <c r="H91" s="19">
        <v>443</v>
      </c>
      <c r="I91" s="19">
        <v>32</v>
      </c>
      <c r="J91" s="22">
        <f t="shared" si="3"/>
        <v>11.4703196347032</v>
      </c>
      <c r="K91" s="22">
        <f t="shared" si="5"/>
        <v>187</v>
      </c>
      <c r="L91" s="18">
        <f t="shared" si="4"/>
        <v>314</v>
      </c>
    </row>
    <row r="92" spans="1:12" x14ac:dyDescent="0.3">
      <c r="A92" s="19">
        <v>87</v>
      </c>
      <c r="B92" s="57"/>
      <c r="C92" s="57"/>
      <c r="D92" s="57">
        <v>4</v>
      </c>
      <c r="E92" s="19">
        <v>0</v>
      </c>
      <c r="F92" s="19">
        <v>3</v>
      </c>
      <c r="G92" s="19">
        <v>156</v>
      </c>
      <c r="H92" s="19">
        <v>1017</v>
      </c>
      <c r="I92" s="19">
        <v>65</v>
      </c>
      <c r="J92" s="22">
        <f t="shared" si="3"/>
        <v>4.4839857651245598</v>
      </c>
      <c r="K92" s="22">
        <f t="shared" si="5"/>
        <v>562</v>
      </c>
      <c r="L92" s="18">
        <f t="shared" si="4"/>
        <v>315</v>
      </c>
    </row>
    <row r="93" spans="1:12" x14ac:dyDescent="0.3">
      <c r="A93" s="19">
        <v>88</v>
      </c>
      <c r="B93" s="57"/>
      <c r="C93" s="57"/>
      <c r="D93" s="57"/>
      <c r="E93" s="19">
        <v>1</v>
      </c>
      <c r="F93" s="19">
        <v>0</v>
      </c>
      <c r="G93" s="19">
        <v>157</v>
      </c>
      <c r="H93" s="19">
        <v>886</v>
      </c>
      <c r="I93" s="19">
        <v>65</v>
      </c>
      <c r="J93" s="22">
        <f t="shared" si="3"/>
        <v>5.8283062645011601</v>
      </c>
      <c r="K93" s="22">
        <f t="shared" si="5"/>
        <v>366</v>
      </c>
      <c r="L93" s="18">
        <f t="shared" si="4"/>
        <v>314</v>
      </c>
    </row>
    <row r="94" spans="1:12" x14ac:dyDescent="0.3">
      <c r="A94" s="19">
        <v>89</v>
      </c>
      <c r="B94" s="57"/>
      <c r="C94" s="57">
        <v>6</v>
      </c>
      <c r="D94" s="57">
        <v>1</v>
      </c>
      <c r="E94" s="19">
        <v>0</v>
      </c>
      <c r="F94" s="19">
        <v>3</v>
      </c>
      <c r="G94" s="19">
        <v>191</v>
      </c>
      <c r="H94" s="19">
        <v>123</v>
      </c>
      <c r="I94" s="19">
        <v>8</v>
      </c>
      <c r="J94" s="22">
        <f t="shared" si="3"/>
        <v>45.9701492537313</v>
      </c>
      <c r="K94" s="22">
        <f t="shared" si="5"/>
        <v>67</v>
      </c>
      <c r="L94" s="18">
        <f t="shared" si="4"/>
        <v>385</v>
      </c>
    </row>
    <row r="95" spans="1:12" x14ac:dyDescent="0.3">
      <c r="A95" s="19">
        <v>90</v>
      </c>
      <c r="B95" s="57"/>
      <c r="C95" s="57"/>
      <c r="D95" s="57"/>
      <c r="E95" s="19">
        <v>1</v>
      </c>
      <c r="F95" s="19">
        <v>0</v>
      </c>
      <c r="G95" s="19">
        <v>192</v>
      </c>
      <c r="H95" s="19">
        <v>106</v>
      </c>
      <c r="I95" s="19">
        <v>8</v>
      </c>
      <c r="J95" s="22">
        <f t="shared" si="3"/>
        <v>61.44</v>
      </c>
      <c r="K95" s="22">
        <f t="shared" si="5"/>
        <v>42</v>
      </c>
      <c r="L95" s="18">
        <f t="shared" si="4"/>
        <v>384</v>
      </c>
    </row>
    <row r="96" spans="1:12" x14ac:dyDescent="0.3">
      <c r="A96" s="19">
        <v>91</v>
      </c>
      <c r="B96" s="57"/>
      <c r="C96" s="57"/>
      <c r="D96" s="57">
        <v>2</v>
      </c>
      <c r="E96" s="19">
        <v>0</v>
      </c>
      <c r="F96" s="19">
        <v>3</v>
      </c>
      <c r="G96" s="19">
        <v>191</v>
      </c>
      <c r="H96" s="19">
        <v>254</v>
      </c>
      <c r="I96" s="19">
        <v>16</v>
      </c>
      <c r="J96" s="22">
        <f t="shared" si="3"/>
        <v>21.690140845070399</v>
      </c>
      <c r="K96" s="22">
        <f t="shared" si="5"/>
        <v>142</v>
      </c>
      <c r="L96" s="18">
        <f t="shared" si="4"/>
        <v>385</v>
      </c>
    </row>
    <row r="97" spans="1:12" x14ac:dyDescent="0.3">
      <c r="A97" s="19">
        <v>92</v>
      </c>
      <c r="B97" s="57"/>
      <c r="C97" s="57"/>
      <c r="D97" s="57"/>
      <c r="E97" s="19">
        <v>1</v>
      </c>
      <c r="F97" s="19">
        <v>0</v>
      </c>
      <c r="G97" s="19">
        <v>192</v>
      </c>
      <c r="H97" s="19">
        <v>221</v>
      </c>
      <c r="I97" s="19">
        <v>16</v>
      </c>
      <c r="J97" s="22">
        <f t="shared" si="3"/>
        <v>28.183486238532101</v>
      </c>
      <c r="K97" s="22">
        <f t="shared" si="5"/>
        <v>93</v>
      </c>
      <c r="L97" s="18">
        <f t="shared" si="4"/>
        <v>384</v>
      </c>
    </row>
    <row r="98" spans="1:12" x14ac:dyDescent="0.3">
      <c r="A98" s="19">
        <v>93</v>
      </c>
      <c r="B98" s="57"/>
      <c r="C98" s="57"/>
      <c r="D98" s="57">
        <v>3</v>
      </c>
      <c r="E98" s="19">
        <v>0</v>
      </c>
      <c r="F98" s="19">
        <v>3</v>
      </c>
      <c r="G98" s="19">
        <v>191</v>
      </c>
      <c r="H98" s="19">
        <v>508</v>
      </c>
      <c r="I98" s="19">
        <v>32</v>
      </c>
      <c r="J98" s="22">
        <f t="shared" si="3"/>
        <v>10.845070422535199</v>
      </c>
      <c r="K98" s="22">
        <f t="shared" si="5"/>
        <v>284</v>
      </c>
      <c r="L98" s="18">
        <f t="shared" si="4"/>
        <v>385</v>
      </c>
    </row>
    <row r="99" spans="1:12" x14ac:dyDescent="0.3">
      <c r="A99" s="19">
        <v>94</v>
      </c>
      <c r="B99" s="57"/>
      <c r="C99" s="57"/>
      <c r="D99" s="57"/>
      <c r="E99" s="19">
        <v>1</v>
      </c>
      <c r="F99" s="19">
        <v>0</v>
      </c>
      <c r="G99" s="19">
        <v>192</v>
      </c>
      <c r="H99" s="19">
        <v>443</v>
      </c>
      <c r="I99" s="19">
        <v>32</v>
      </c>
      <c r="J99" s="22">
        <f t="shared" si="3"/>
        <v>14.027397260274</v>
      </c>
      <c r="K99" s="22">
        <f t="shared" si="5"/>
        <v>187</v>
      </c>
      <c r="L99" s="18">
        <f t="shared" si="4"/>
        <v>384</v>
      </c>
    </row>
    <row r="100" spans="1:12" x14ac:dyDescent="0.3">
      <c r="A100" s="19">
        <v>95</v>
      </c>
      <c r="B100" s="57"/>
      <c r="C100" s="57"/>
      <c r="D100" s="57">
        <v>4</v>
      </c>
      <c r="E100" s="19">
        <v>0</v>
      </c>
      <c r="F100" s="19">
        <v>3</v>
      </c>
      <c r="G100" s="19">
        <v>191</v>
      </c>
      <c r="H100" s="19">
        <v>1017</v>
      </c>
      <c r="I100" s="19">
        <v>65</v>
      </c>
      <c r="J100" s="22">
        <f t="shared" si="3"/>
        <v>5.4804270462633404</v>
      </c>
      <c r="K100" s="22">
        <f t="shared" si="5"/>
        <v>562</v>
      </c>
      <c r="L100" s="18">
        <f t="shared" si="4"/>
        <v>385</v>
      </c>
    </row>
    <row r="101" spans="1:12" x14ac:dyDescent="0.3">
      <c r="A101" s="19">
        <v>96</v>
      </c>
      <c r="B101" s="57"/>
      <c r="C101" s="57"/>
      <c r="D101" s="57"/>
      <c r="E101" s="19">
        <v>1</v>
      </c>
      <c r="F101" s="19">
        <v>0</v>
      </c>
      <c r="G101" s="19">
        <v>192</v>
      </c>
      <c r="H101" s="19">
        <v>886</v>
      </c>
      <c r="I101" s="19">
        <v>65</v>
      </c>
      <c r="J101" s="22">
        <f t="shared" si="3"/>
        <v>7.1276102088167104</v>
      </c>
      <c r="K101" s="22">
        <f t="shared" si="5"/>
        <v>366</v>
      </c>
      <c r="L101" s="18">
        <f t="shared" si="4"/>
        <v>384</v>
      </c>
    </row>
    <row r="102" spans="1:12" x14ac:dyDescent="0.3">
      <c r="A102" s="19">
        <v>97</v>
      </c>
      <c r="B102" s="57">
        <v>2</v>
      </c>
      <c r="C102" s="57">
        <v>0</v>
      </c>
      <c r="D102" s="57">
        <v>1</v>
      </c>
      <c r="E102" s="19">
        <v>0</v>
      </c>
      <c r="F102" s="19">
        <v>3</v>
      </c>
      <c r="G102" s="19">
        <v>6</v>
      </c>
      <c r="H102" s="19">
        <v>246</v>
      </c>
      <c r="I102" s="19">
        <v>16</v>
      </c>
      <c r="J102" s="22">
        <f t="shared" si="3"/>
        <v>0.89552238805970197</v>
      </c>
      <c r="K102" s="22">
        <f t="shared" si="5"/>
        <v>134</v>
      </c>
      <c r="L102" s="18">
        <f t="shared" si="4"/>
        <v>15</v>
      </c>
    </row>
    <row r="103" spans="1:12" x14ac:dyDescent="0.3">
      <c r="A103" s="19">
        <v>98</v>
      </c>
      <c r="B103" s="57"/>
      <c r="C103" s="57"/>
      <c r="D103" s="57"/>
      <c r="E103" s="19">
        <v>1</v>
      </c>
      <c r="F103" s="19">
        <v>0</v>
      </c>
      <c r="G103" s="19">
        <v>7</v>
      </c>
      <c r="H103" s="19">
        <v>213</v>
      </c>
      <c r="I103" s="19">
        <v>16</v>
      </c>
      <c r="J103" s="22">
        <f t="shared" si="3"/>
        <v>1.1089108910891099</v>
      </c>
      <c r="K103" s="22">
        <f t="shared" si="5"/>
        <v>101</v>
      </c>
      <c r="L103" s="18">
        <f t="shared" si="4"/>
        <v>14</v>
      </c>
    </row>
    <row r="104" spans="1:12" x14ac:dyDescent="0.3">
      <c r="A104" s="19">
        <v>99</v>
      </c>
      <c r="B104" s="57"/>
      <c r="C104" s="57"/>
      <c r="D104" s="57">
        <v>2</v>
      </c>
      <c r="E104" s="19">
        <v>0</v>
      </c>
      <c r="F104" s="19">
        <v>3</v>
      </c>
      <c r="G104" s="19">
        <v>6</v>
      </c>
      <c r="H104" s="19">
        <v>508</v>
      </c>
      <c r="I104" s="19">
        <v>32</v>
      </c>
      <c r="J104" s="22">
        <f t="shared" si="3"/>
        <v>0.42253521126760601</v>
      </c>
      <c r="K104" s="22">
        <f t="shared" si="5"/>
        <v>284</v>
      </c>
      <c r="L104" s="18">
        <f t="shared" si="4"/>
        <v>15</v>
      </c>
    </row>
    <row r="105" spans="1:12" x14ac:dyDescent="0.3">
      <c r="A105" s="19">
        <v>100</v>
      </c>
      <c r="B105" s="57"/>
      <c r="C105" s="57"/>
      <c r="D105" s="57"/>
      <c r="E105" s="19">
        <v>1</v>
      </c>
      <c r="F105" s="19">
        <v>0</v>
      </c>
      <c r="G105" s="19">
        <v>7</v>
      </c>
      <c r="H105" s="19">
        <v>443</v>
      </c>
      <c r="I105" s="19">
        <v>32</v>
      </c>
      <c r="J105" s="22">
        <f t="shared" si="3"/>
        <v>0.511415525114155</v>
      </c>
      <c r="K105" s="22">
        <f t="shared" si="5"/>
        <v>219</v>
      </c>
      <c r="L105" s="18">
        <f t="shared" si="4"/>
        <v>14</v>
      </c>
    </row>
    <row r="106" spans="1:12" x14ac:dyDescent="0.3">
      <c r="A106" s="19">
        <v>101</v>
      </c>
      <c r="B106" s="57"/>
      <c r="C106" s="57"/>
      <c r="D106" s="57">
        <v>3</v>
      </c>
      <c r="E106" s="19">
        <v>0</v>
      </c>
      <c r="F106" s="19">
        <v>3</v>
      </c>
      <c r="G106" s="19">
        <v>6</v>
      </c>
      <c r="H106" s="19">
        <v>1016</v>
      </c>
      <c r="I106" s="19">
        <v>65</v>
      </c>
      <c r="J106" s="22">
        <f t="shared" si="3"/>
        <v>0.21390374331550799</v>
      </c>
      <c r="K106" s="22">
        <f t="shared" si="5"/>
        <v>561</v>
      </c>
      <c r="L106" s="18">
        <f t="shared" si="4"/>
        <v>15</v>
      </c>
    </row>
    <row r="107" spans="1:12" x14ac:dyDescent="0.3">
      <c r="A107" s="19">
        <v>102</v>
      </c>
      <c r="B107" s="57"/>
      <c r="C107" s="57"/>
      <c r="D107" s="57"/>
      <c r="E107" s="19">
        <v>1</v>
      </c>
      <c r="F107" s="19">
        <v>0</v>
      </c>
      <c r="G107" s="19">
        <v>7</v>
      </c>
      <c r="H107" s="19">
        <v>885</v>
      </c>
      <c r="I107" s="19">
        <v>65</v>
      </c>
      <c r="J107" s="22">
        <f t="shared" si="3"/>
        <v>0.26046511627906999</v>
      </c>
      <c r="K107" s="22">
        <f t="shared" si="5"/>
        <v>430</v>
      </c>
      <c r="L107" s="18">
        <f t="shared" si="4"/>
        <v>14</v>
      </c>
    </row>
    <row r="108" spans="1:12" x14ac:dyDescent="0.3">
      <c r="A108" s="19">
        <v>103</v>
      </c>
      <c r="B108" s="57"/>
      <c r="C108" s="57"/>
      <c r="D108" s="57">
        <v>4</v>
      </c>
      <c r="E108" s="19">
        <v>0</v>
      </c>
      <c r="F108" s="19">
        <v>3</v>
      </c>
      <c r="G108" s="19">
        <v>6</v>
      </c>
      <c r="H108" s="19">
        <v>2033</v>
      </c>
      <c r="I108" s="19">
        <v>131</v>
      </c>
      <c r="J108" s="22">
        <f t="shared" si="3"/>
        <v>0.10752688172043</v>
      </c>
      <c r="K108" s="22">
        <f t="shared" si="5"/>
        <v>1116</v>
      </c>
      <c r="L108" s="18">
        <f t="shared" si="4"/>
        <v>15</v>
      </c>
    </row>
    <row r="109" spans="1:12" x14ac:dyDescent="0.3">
      <c r="A109" s="19">
        <v>104</v>
      </c>
      <c r="B109" s="57"/>
      <c r="C109" s="57"/>
      <c r="D109" s="57"/>
      <c r="E109" s="19">
        <v>1</v>
      </c>
      <c r="F109" s="19">
        <v>0</v>
      </c>
      <c r="G109" s="19">
        <v>7</v>
      </c>
      <c r="H109" s="19">
        <v>1771</v>
      </c>
      <c r="I109" s="19">
        <v>131</v>
      </c>
      <c r="J109" s="22">
        <f t="shared" si="3"/>
        <v>0.13114754098360701</v>
      </c>
      <c r="K109" s="22">
        <f t="shared" si="5"/>
        <v>854</v>
      </c>
      <c r="L109" s="18">
        <f t="shared" si="4"/>
        <v>14</v>
      </c>
    </row>
    <row r="110" spans="1:12" x14ac:dyDescent="0.3">
      <c r="A110" s="19">
        <v>105</v>
      </c>
      <c r="B110" s="57"/>
      <c r="C110" s="57">
        <v>1</v>
      </c>
      <c r="D110" s="57">
        <v>1</v>
      </c>
      <c r="E110" s="19">
        <v>0</v>
      </c>
      <c r="F110" s="19">
        <v>3</v>
      </c>
      <c r="G110" s="19">
        <v>14</v>
      </c>
      <c r="H110" s="19">
        <v>246</v>
      </c>
      <c r="I110" s="19">
        <v>16</v>
      </c>
      <c r="J110" s="22">
        <f t="shared" si="3"/>
        <v>1.85074626865672</v>
      </c>
      <c r="K110" s="22">
        <f t="shared" si="5"/>
        <v>134</v>
      </c>
      <c r="L110" s="18">
        <f t="shared" si="4"/>
        <v>31</v>
      </c>
    </row>
    <row r="111" spans="1:12" x14ac:dyDescent="0.3">
      <c r="A111" s="19">
        <v>106</v>
      </c>
      <c r="B111" s="57"/>
      <c r="C111" s="57"/>
      <c r="D111" s="57"/>
      <c r="E111" s="19">
        <v>1</v>
      </c>
      <c r="F111" s="19">
        <v>0</v>
      </c>
      <c r="G111" s="19">
        <v>15</v>
      </c>
      <c r="H111" s="19">
        <v>213</v>
      </c>
      <c r="I111" s="19">
        <v>16</v>
      </c>
      <c r="J111" s="22">
        <f t="shared" si="3"/>
        <v>2.3762376237623801</v>
      </c>
      <c r="K111" s="22">
        <f t="shared" si="5"/>
        <v>85</v>
      </c>
      <c r="L111" s="18">
        <f t="shared" si="4"/>
        <v>30</v>
      </c>
    </row>
    <row r="112" spans="1:12" x14ac:dyDescent="0.3">
      <c r="A112" s="19">
        <v>107</v>
      </c>
      <c r="B112" s="57"/>
      <c r="C112" s="57"/>
      <c r="D112" s="57">
        <v>2</v>
      </c>
      <c r="E112" s="19">
        <v>0</v>
      </c>
      <c r="F112" s="19">
        <v>3</v>
      </c>
      <c r="G112" s="19">
        <v>14</v>
      </c>
      <c r="H112" s="19">
        <v>508</v>
      </c>
      <c r="I112" s="19">
        <v>32</v>
      </c>
      <c r="J112" s="22">
        <f t="shared" si="3"/>
        <v>0.87323943661971803</v>
      </c>
      <c r="K112" s="22">
        <f t="shared" si="5"/>
        <v>284</v>
      </c>
      <c r="L112" s="18">
        <f t="shared" si="4"/>
        <v>31</v>
      </c>
    </row>
    <row r="113" spans="1:12" x14ac:dyDescent="0.3">
      <c r="A113" s="19">
        <v>108</v>
      </c>
      <c r="B113" s="57"/>
      <c r="C113" s="57"/>
      <c r="D113" s="57"/>
      <c r="E113" s="19">
        <v>1</v>
      </c>
      <c r="F113" s="19">
        <v>0</v>
      </c>
      <c r="G113" s="19">
        <v>15</v>
      </c>
      <c r="H113" s="19">
        <v>443</v>
      </c>
      <c r="I113" s="19">
        <v>32</v>
      </c>
      <c r="J113" s="22">
        <f t="shared" si="3"/>
        <v>1.0958904109589001</v>
      </c>
      <c r="K113" s="22">
        <f t="shared" si="5"/>
        <v>187</v>
      </c>
      <c r="L113" s="18">
        <f t="shared" si="4"/>
        <v>30</v>
      </c>
    </row>
    <row r="114" spans="1:12" x14ac:dyDescent="0.3">
      <c r="A114" s="19">
        <v>109</v>
      </c>
      <c r="B114" s="57"/>
      <c r="C114" s="57"/>
      <c r="D114" s="57">
        <v>3</v>
      </c>
      <c r="E114" s="19">
        <v>0</v>
      </c>
      <c r="F114" s="19">
        <v>3</v>
      </c>
      <c r="G114" s="19">
        <v>14</v>
      </c>
      <c r="H114" s="19">
        <v>1016</v>
      </c>
      <c r="I114" s="19">
        <v>65</v>
      </c>
      <c r="J114" s="22">
        <f t="shared" si="3"/>
        <v>0.44206773618538298</v>
      </c>
      <c r="K114" s="22">
        <f t="shared" si="5"/>
        <v>561</v>
      </c>
      <c r="L114" s="18">
        <f t="shared" si="4"/>
        <v>31</v>
      </c>
    </row>
    <row r="115" spans="1:12" x14ac:dyDescent="0.3">
      <c r="A115" s="19">
        <v>110</v>
      </c>
      <c r="B115" s="57"/>
      <c r="C115" s="57"/>
      <c r="D115" s="57"/>
      <c r="E115" s="19">
        <v>1</v>
      </c>
      <c r="F115" s="19">
        <v>0</v>
      </c>
      <c r="G115" s="19">
        <v>15</v>
      </c>
      <c r="H115" s="19">
        <v>885</v>
      </c>
      <c r="I115" s="19">
        <v>65</v>
      </c>
      <c r="J115" s="22">
        <f t="shared" si="3"/>
        <v>0.55813953488372103</v>
      </c>
      <c r="K115" s="22">
        <f t="shared" si="5"/>
        <v>365</v>
      </c>
      <c r="L115" s="18">
        <f t="shared" si="4"/>
        <v>30</v>
      </c>
    </row>
    <row r="116" spans="1:12" x14ac:dyDescent="0.3">
      <c r="A116" s="19">
        <v>111</v>
      </c>
      <c r="B116" s="57"/>
      <c r="C116" s="57"/>
      <c r="D116" s="57">
        <v>4</v>
      </c>
      <c r="E116" s="19">
        <v>0</v>
      </c>
      <c r="F116" s="19">
        <v>3</v>
      </c>
      <c r="G116" s="19">
        <v>14</v>
      </c>
      <c r="H116" s="19">
        <v>2033</v>
      </c>
      <c r="I116" s="19">
        <v>131</v>
      </c>
      <c r="J116" s="22">
        <f t="shared" si="3"/>
        <v>0.22222222222222199</v>
      </c>
      <c r="K116" s="22">
        <f t="shared" si="5"/>
        <v>1116</v>
      </c>
      <c r="L116" s="18">
        <f t="shared" si="4"/>
        <v>31</v>
      </c>
    </row>
    <row r="117" spans="1:12" x14ac:dyDescent="0.3">
      <c r="A117" s="19">
        <v>112</v>
      </c>
      <c r="B117" s="57"/>
      <c r="C117" s="57"/>
      <c r="D117" s="57"/>
      <c r="E117" s="19">
        <v>1</v>
      </c>
      <c r="F117" s="19">
        <v>0</v>
      </c>
      <c r="G117" s="19">
        <v>15</v>
      </c>
      <c r="H117" s="19">
        <v>1771</v>
      </c>
      <c r="I117" s="19">
        <v>131</v>
      </c>
      <c r="J117" s="22">
        <f t="shared" si="3"/>
        <v>0.28103044496487101</v>
      </c>
      <c r="K117" s="22">
        <f t="shared" si="5"/>
        <v>723</v>
      </c>
      <c r="L117" s="18">
        <f t="shared" si="4"/>
        <v>30</v>
      </c>
    </row>
    <row r="118" spans="1:12" x14ac:dyDescent="0.3">
      <c r="A118" s="19">
        <v>113</v>
      </c>
      <c r="B118" s="57"/>
      <c r="C118" s="57">
        <v>2</v>
      </c>
      <c r="D118" s="57">
        <v>1</v>
      </c>
      <c r="E118" s="19">
        <v>0</v>
      </c>
      <c r="F118" s="19">
        <v>3</v>
      </c>
      <c r="G118" s="19">
        <v>30</v>
      </c>
      <c r="H118" s="19">
        <v>246</v>
      </c>
      <c r="I118" s="19">
        <v>16</v>
      </c>
      <c r="J118" s="22">
        <f t="shared" si="3"/>
        <v>3.76119402985075</v>
      </c>
      <c r="K118" s="22">
        <f t="shared" si="5"/>
        <v>134</v>
      </c>
      <c r="L118" s="18">
        <f t="shared" si="4"/>
        <v>63</v>
      </c>
    </row>
    <row r="119" spans="1:12" x14ac:dyDescent="0.3">
      <c r="A119" s="19">
        <v>114</v>
      </c>
      <c r="B119" s="57"/>
      <c r="C119" s="57"/>
      <c r="D119" s="57"/>
      <c r="E119" s="19">
        <v>1</v>
      </c>
      <c r="F119" s="19">
        <v>0</v>
      </c>
      <c r="G119" s="19">
        <v>31</v>
      </c>
      <c r="H119" s="19">
        <v>213</v>
      </c>
      <c r="I119" s="19">
        <v>16</v>
      </c>
      <c r="J119" s="22">
        <f t="shared" si="3"/>
        <v>4.9108910891089099</v>
      </c>
      <c r="K119" s="22">
        <f t="shared" si="5"/>
        <v>85</v>
      </c>
      <c r="L119" s="18">
        <f t="shared" si="4"/>
        <v>62</v>
      </c>
    </row>
    <row r="120" spans="1:12" x14ac:dyDescent="0.3">
      <c r="A120" s="19">
        <v>115</v>
      </c>
      <c r="B120" s="57"/>
      <c r="C120" s="57"/>
      <c r="D120" s="57">
        <v>2</v>
      </c>
      <c r="E120" s="19">
        <v>0</v>
      </c>
      <c r="F120" s="19">
        <v>3</v>
      </c>
      <c r="G120" s="19">
        <v>30</v>
      </c>
      <c r="H120" s="19">
        <v>508</v>
      </c>
      <c r="I120" s="19">
        <v>32</v>
      </c>
      <c r="J120" s="22">
        <f t="shared" si="3"/>
        <v>1.77464788732394</v>
      </c>
      <c r="K120" s="22">
        <f t="shared" si="5"/>
        <v>284</v>
      </c>
      <c r="L120" s="18">
        <f t="shared" si="4"/>
        <v>63</v>
      </c>
    </row>
    <row r="121" spans="1:12" x14ac:dyDescent="0.3">
      <c r="A121" s="19">
        <v>116</v>
      </c>
      <c r="B121" s="57"/>
      <c r="C121" s="57"/>
      <c r="D121" s="57"/>
      <c r="E121" s="19">
        <v>1</v>
      </c>
      <c r="F121" s="19">
        <v>0</v>
      </c>
      <c r="G121" s="19">
        <v>31</v>
      </c>
      <c r="H121" s="19">
        <v>443</v>
      </c>
      <c r="I121" s="19">
        <v>32</v>
      </c>
      <c r="J121" s="22">
        <f t="shared" si="3"/>
        <v>2.2648401826483999</v>
      </c>
      <c r="K121" s="22">
        <f t="shared" si="5"/>
        <v>187</v>
      </c>
      <c r="L121" s="18">
        <f t="shared" si="4"/>
        <v>62</v>
      </c>
    </row>
    <row r="122" spans="1:12" x14ac:dyDescent="0.3">
      <c r="A122" s="19">
        <v>117</v>
      </c>
      <c r="B122" s="57"/>
      <c r="C122" s="57"/>
      <c r="D122" s="57">
        <v>3</v>
      </c>
      <c r="E122" s="19">
        <v>0</v>
      </c>
      <c r="F122" s="19">
        <v>3</v>
      </c>
      <c r="G122" s="19">
        <v>30</v>
      </c>
      <c r="H122" s="19">
        <v>1016</v>
      </c>
      <c r="I122" s="19">
        <v>65</v>
      </c>
      <c r="J122" s="22">
        <f t="shared" si="3"/>
        <v>0.89839572192513395</v>
      </c>
      <c r="K122" s="22">
        <f t="shared" si="5"/>
        <v>561</v>
      </c>
      <c r="L122" s="18">
        <f t="shared" si="4"/>
        <v>63</v>
      </c>
    </row>
    <row r="123" spans="1:12" x14ac:dyDescent="0.3">
      <c r="A123" s="19">
        <v>118</v>
      </c>
      <c r="B123" s="57"/>
      <c r="C123" s="57"/>
      <c r="D123" s="57"/>
      <c r="E123" s="19">
        <v>1</v>
      </c>
      <c r="F123" s="19">
        <v>0</v>
      </c>
      <c r="G123" s="19">
        <v>31</v>
      </c>
      <c r="H123" s="19">
        <v>885</v>
      </c>
      <c r="I123" s="19">
        <v>65</v>
      </c>
      <c r="J123" s="22">
        <f t="shared" si="3"/>
        <v>1.15348837209302</v>
      </c>
      <c r="K123" s="22">
        <f t="shared" si="5"/>
        <v>365</v>
      </c>
      <c r="L123" s="18">
        <f t="shared" si="4"/>
        <v>62</v>
      </c>
    </row>
    <row r="124" spans="1:12" x14ac:dyDescent="0.3">
      <c r="A124" s="19">
        <v>119</v>
      </c>
      <c r="B124" s="57"/>
      <c r="C124" s="57"/>
      <c r="D124" s="57">
        <v>4</v>
      </c>
      <c r="E124" s="19">
        <v>0</v>
      </c>
      <c r="F124" s="19">
        <v>3</v>
      </c>
      <c r="G124" s="19">
        <v>30</v>
      </c>
      <c r="H124" s="19">
        <v>2033</v>
      </c>
      <c r="I124" s="19">
        <v>131</v>
      </c>
      <c r="J124" s="22">
        <f t="shared" si="3"/>
        <v>0.45161290322580599</v>
      </c>
      <c r="K124" s="22">
        <f t="shared" si="5"/>
        <v>1116</v>
      </c>
      <c r="L124" s="18">
        <f t="shared" si="4"/>
        <v>63</v>
      </c>
    </row>
    <row r="125" spans="1:12" x14ac:dyDescent="0.3">
      <c r="A125" s="19">
        <v>120</v>
      </c>
      <c r="B125" s="57"/>
      <c r="C125" s="57"/>
      <c r="D125" s="57"/>
      <c r="E125" s="19">
        <v>1</v>
      </c>
      <c r="F125" s="19">
        <v>0</v>
      </c>
      <c r="G125" s="19">
        <v>31</v>
      </c>
      <c r="H125" s="19">
        <v>1771</v>
      </c>
      <c r="I125" s="19">
        <v>131</v>
      </c>
      <c r="J125" s="22">
        <f t="shared" si="3"/>
        <v>0.5807962529274</v>
      </c>
      <c r="K125" s="22">
        <f t="shared" si="5"/>
        <v>723</v>
      </c>
      <c r="L125" s="18">
        <f t="shared" si="4"/>
        <v>62</v>
      </c>
    </row>
    <row r="126" spans="1:12" x14ac:dyDescent="0.3">
      <c r="A126" s="19">
        <v>121</v>
      </c>
      <c r="B126" s="57"/>
      <c r="C126" s="57">
        <v>3</v>
      </c>
      <c r="D126" s="57">
        <v>1</v>
      </c>
      <c r="E126" s="19">
        <v>0</v>
      </c>
      <c r="F126" s="19">
        <v>3</v>
      </c>
      <c r="G126" s="19">
        <v>41</v>
      </c>
      <c r="H126" s="19">
        <v>246</v>
      </c>
      <c r="I126" s="19">
        <v>16</v>
      </c>
      <c r="J126" s="22">
        <f t="shared" si="3"/>
        <v>5.0746268656716396</v>
      </c>
      <c r="K126" s="22">
        <f t="shared" si="5"/>
        <v>134</v>
      </c>
      <c r="L126" s="18">
        <f t="shared" si="4"/>
        <v>85</v>
      </c>
    </row>
    <row r="127" spans="1:12" x14ac:dyDescent="0.3">
      <c r="A127" s="19">
        <v>122</v>
      </c>
      <c r="B127" s="57"/>
      <c r="C127" s="57"/>
      <c r="D127" s="57"/>
      <c r="E127" s="19">
        <v>1</v>
      </c>
      <c r="F127" s="19">
        <v>0</v>
      </c>
      <c r="G127" s="19">
        <v>42</v>
      </c>
      <c r="H127" s="19">
        <v>213</v>
      </c>
      <c r="I127" s="19">
        <v>16</v>
      </c>
      <c r="J127" s="22">
        <f t="shared" si="3"/>
        <v>6.6534653465346496</v>
      </c>
      <c r="K127" s="22">
        <f t="shared" si="5"/>
        <v>85</v>
      </c>
      <c r="L127" s="18">
        <f t="shared" si="4"/>
        <v>84</v>
      </c>
    </row>
    <row r="128" spans="1:12" x14ac:dyDescent="0.3">
      <c r="A128" s="19">
        <v>123</v>
      </c>
      <c r="B128" s="57"/>
      <c r="C128" s="57"/>
      <c r="D128" s="57">
        <v>2</v>
      </c>
      <c r="E128" s="19">
        <v>0</v>
      </c>
      <c r="F128" s="19">
        <v>3</v>
      </c>
      <c r="G128" s="19">
        <v>41</v>
      </c>
      <c r="H128" s="19">
        <v>508</v>
      </c>
      <c r="I128" s="19">
        <v>32</v>
      </c>
      <c r="J128" s="22">
        <f t="shared" si="3"/>
        <v>2.3943661971830998</v>
      </c>
      <c r="K128" s="22">
        <f t="shared" si="5"/>
        <v>284</v>
      </c>
      <c r="L128" s="18">
        <f t="shared" si="4"/>
        <v>85</v>
      </c>
    </row>
    <row r="129" spans="1:12" x14ac:dyDescent="0.3">
      <c r="A129" s="19">
        <v>124</v>
      </c>
      <c r="B129" s="57"/>
      <c r="C129" s="57"/>
      <c r="D129" s="57"/>
      <c r="E129" s="19">
        <v>1</v>
      </c>
      <c r="F129" s="19">
        <v>0</v>
      </c>
      <c r="G129" s="19">
        <v>42</v>
      </c>
      <c r="H129" s="19">
        <v>443</v>
      </c>
      <c r="I129" s="19">
        <v>32</v>
      </c>
      <c r="J129" s="22">
        <f t="shared" si="3"/>
        <v>3.06849315068493</v>
      </c>
      <c r="K129" s="22">
        <f t="shared" si="5"/>
        <v>187</v>
      </c>
      <c r="L129" s="18">
        <f t="shared" si="4"/>
        <v>84</v>
      </c>
    </row>
    <row r="130" spans="1:12" x14ac:dyDescent="0.3">
      <c r="A130" s="19">
        <v>125</v>
      </c>
      <c r="B130" s="57"/>
      <c r="C130" s="57"/>
      <c r="D130" s="57">
        <v>3</v>
      </c>
      <c r="E130" s="19">
        <v>0</v>
      </c>
      <c r="F130" s="19">
        <v>3</v>
      </c>
      <c r="G130" s="19">
        <v>41</v>
      </c>
      <c r="H130" s="19">
        <v>1016</v>
      </c>
      <c r="I130" s="19">
        <v>65</v>
      </c>
      <c r="J130" s="22">
        <f t="shared" si="3"/>
        <v>1.2121212121212099</v>
      </c>
      <c r="K130" s="22">
        <f t="shared" si="5"/>
        <v>561</v>
      </c>
      <c r="L130" s="18">
        <f t="shared" si="4"/>
        <v>85</v>
      </c>
    </row>
    <row r="131" spans="1:12" x14ac:dyDescent="0.3">
      <c r="A131" s="19">
        <v>126</v>
      </c>
      <c r="B131" s="57"/>
      <c r="C131" s="57"/>
      <c r="D131" s="57"/>
      <c r="E131" s="19">
        <v>1</v>
      </c>
      <c r="F131" s="19">
        <v>0</v>
      </c>
      <c r="G131" s="19">
        <v>42</v>
      </c>
      <c r="H131" s="19">
        <v>885</v>
      </c>
      <c r="I131" s="19">
        <v>65</v>
      </c>
      <c r="J131" s="22">
        <f t="shared" si="3"/>
        <v>1.5627906976744199</v>
      </c>
      <c r="K131" s="22">
        <f t="shared" si="5"/>
        <v>365</v>
      </c>
      <c r="L131" s="18">
        <f t="shared" si="4"/>
        <v>84</v>
      </c>
    </row>
    <row r="132" spans="1:12" x14ac:dyDescent="0.3">
      <c r="A132" s="19">
        <v>127</v>
      </c>
      <c r="B132" s="57"/>
      <c r="C132" s="57"/>
      <c r="D132" s="57">
        <v>4</v>
      </c>
      <c r="E132" s="19">
        <v>0</v>
      </c>
      <c r="F132" s="19">
        <v>3</v>
      </c>
      <c r="G132" s="19">
        <v>41</v>
      </c>
      <c r="H132" s="19">
        <v>2033</v>
      </c>
      <c r="I132" s="19">
        <v>131</v>
      </c>
      <c r="J132" s="22">
        <f t="shared" si="3"/>
        <v>0.60931899641577103</v>
      </c>
      <c r="K132" s="22">
        <f t="shared" si="5"/>
        <v>1116</v>
      </c>
      <c r="L132" s="18">
        <f t="shared" si="4"/>
        <v>85</v>
      </c>
    </row>
    <row r="133" spans="1:12" x14ac:dyDescent="0.3">
      <c r="A133" s="19">
        <v>128</v>
      </c>
      <c r="B133" s="57"/>
      <c r="C133" s="57"/>
      <c r="D133" s="57"/>
      <c r="E133" s="19">
        <v>1</v>
      </c>
      <c r="F133" s="19">
        <v>0</v>
      </c>
      <c r="G133" s="19">
        <v>42</v>
      </c>
      <c r="H133" s="19">
        <v>1771</v>
      </c>
      <c r="I133" s="19">
        <v>131</v>
      </c>
      <c r="J133" s="22">
        <f t="shared" si="3"/>
        <v>0.786885245901639</v>
      </c>
      <c r="K133" s="22">
        <f t="shared" si="5"/>
        <v>723</v>
      </c>
      <c r="L133" s="18">
        <f t="shared" si="4"/>
        <v>84</v>
      </c>
    </row>
    <row r="134" spans="1:12" x14ac:dyDescent="0.3">
      <c r="A134" s="19">
        <v>129</v>
      </c>
      <c r="B134" s="57"/>
      <c r="C134" s="57">
        <v>4</v>
      </c>
      <c r="D134" s="57">
        <v>1</v>
      </c>
      <c r="E134" s="19">
        <v>0</v>
      </c>
      <c r="F134" s="19">
        <v>3</v>
      </c>
      <c r="G134" s="19">
        <v>72</v>
      </c>
      <c r="H134" s="19">
        <v>246</v>
      </c>
      <c r="I134" s="19">
        <v>16</v>
      </c>
      <c r="J134" s="22">
        <f t="shared" si="3"/>
        <v>8.7761194029850706</v>
      </c>
      <c r="K134" s="22">
        <f t="shared" si="5"/>
        <v>134</v>
      </c>
      <c r="L134" s="18">
        <f t="shared" si="4"/>
        <v>147</v>
      </c>
    </row>
    <row r="135" spans="1:12" x14ac:dyDescent="0.3">
      <c r="A135" s="19">
        <v>130</v>
      </c>
      <c r="B135" s="57"/>
      <c r="C135" s="57"/>
      <c r="D135" s="57"/>
      <c r="E135" s="19">
        <v>1</v>
      </c>
      <c r="F135" s="19">
        <v>0</v>
      </c>
      <c r="G135" s="19">
        <v>73</v>
      </c>
      <c r="H135" s="19">
        <v>213</v>
      </c>
      <c r="I135" s="19">
        <v>16</v>
      </c>
      <c r="J135" s="22">
        <f t="shared" ref="J135:J198" si="6">8*(F135+(B$3-1)*G135)/(H135-(10-B$3)*I135)</f>
        <v>11.564356435643599</v>
      </c>
      <c r="K135" s="22">
        <f t="shared" si="5"/>
        <v>85</v>
      </c>
      <c r="L135" s="18">
        <f t="shared" ref="L135:L198" si="7">(F135+(B$3-1)*G135)</f>
        <v>146</v>
      </c>
    </row>
    <row r="136" spans="1:12" x14ac:dyDescent="0.3">
      <c r="A136" s="19">
        <v>131</v>
      </c>
      <c r="B136" s="57"/>
      <c r="C136" s="57"/>
      <c r="D136" s="57">
        <v>2</v>
      </c>
      <c r="E136" s="19">
        <v>0</v>
      </c>
      <c r="F136" s="19">
        <v>3</v>
      </c>
      <c r="G136" s="19">
        <v>72</v>
      </c>
      <c r="H136" s="19">
        <v>508</v>
      </c>
      <c r="I136" s="19">
        <v>32</v>
      </c>
      <c r="J136" s="22">
        <f t="shared" si="6"/>
        <v>4.1408450704225404</v>
      </c>
      <c r="K136" s="22">
        <f t="shared" ref="K136:K199" si="8">IF(E136=1,(FLOOR((CEILING($B$2/G136,1)/($B$3-1)),1)*(H136-(10-$B$3)*I136))+(IF(MOD(CEILING($B$2/G136,1),$B$3-1)&gt;0,H136-(10-MOD(CEILING($B$2/G136,1),$B$3-1)-1)*I136,0)),(H136-(10-$B$3)*I136)*(CEILING($B$2/(G136*($B$3-1)+F136),1)))</f>
        <v>284</v>
      </c>
      <c r="L136" s="18">
        <f t="shared" si="7"/>
        <v>147</v>
      </c>
    </row>
    <row r="137" spans="1:12" x14ac:dyDescent="0.3">
      <c r="A137" s="19">
        <v>132</v>
      </c>
      <c r="B137" s="57"/>
      <c r="C137" s="57"/>
      <c r="D137" s="57"/>
      <c r="E137" s="19">
        <v>1</v>
      </c>
      <c r="F137" s="19">
        <v>0</v>
      </c>
      <c r="G137" s="19">
        <v>73</v>
      </c>
      <c r="H137" s="19">
        <v>443</v>
      </c>
      <c r="I137" s="19">
        <v>32</v>
      </c>
      <c r="J137" s="22">
        <f t="shared" si="6"/>
        <v>5.3333333333333304</v>
      </c>
      <c r="K137" s="22">
        <f t="shared" si="8"/>
        <v>187</v>
      </c>
      <c r="L137" s="18">
        <f t="shared" si="7"/>
        <v>146</v>
      </c>
    </row>
    <row r="138" spans="1:12" x14ac:dyDescent="0.3">
      <c r="A138" s="19">
        <v>133</v>
      </c>
      <c r="B138" s="57"/>
      <c r="C138" s="57"/>
      <c r="D138" s="57">
        <v>3</v>
      </c>
      <c r="E138" s="19">
        <v>0</v>
      </c>
      <c r="F138" s="19">
        <v>3</v>
      </c>
      <c r="G138" s="19">
        <v>72</v>
      </c>
      <c r="H138" s="19">
        <v>1016</v>
      </c>
      <c r="I138" s="19">
        <v>65</v>
      </c>
      <c r="J138" s="22">
        <f t="shared" si="6"/>
        <v>2.0962566844919799</v>
      </c>
      <c r="K138" s="22">
        <f t="shared" si="8"/>
        <v>561</v>
      </c>
      <c r="L138" s="18">
        <f t="shared" si="7"/>
        <v>147</v>
      </c>
    </row>
    <row r="139" spans="1:12" x14ac:dyDescent="0.3">
      <c r="A139" s="19">
        <v>134</v>
      </c>
      <c r="B139" s="57"/>
      <c r="C139" s="57"/>
      <c r="D139" s="57"/>
      <c r="E139" s="19">
        <v>1</v>
      </c>
      <c r="F139" s="19">
        <v>0</v>
      </c>
      <c r="G139" s="19">
        <v>73</v>
      </c>
      <c r="H139" s="19">
        <v>885</v>
      </c>
      <c r="I139" s="19">
        <v>65</v>
      </c>
      <c r="J139" s="22">
        <f t="shared" si="6"/>
        <v>2.7162790697674399</v>
      </c>
      <c r="K139" s="22">
        <f t="shared" si="8"/>
        <v>365</v>
      </c>
      <c r="L139" s="18">
        <f t="shared" si="7"/>
        <v>146</v>
      </c>
    </row>
    <row r="140" spans="1:12" x14ac:dyDescent="0.3">
      <c r="A140" s="19">
        <v>135</v>
      </c>
      <c r="B140" s="57"/>
      <c r="C140" s="57"/>
      <c r="D140" s="57">
        <v>4</v>
      </c>
      <c r="E140" s="19">
        <v>0</v>
      </c>
      <c r="F140" s="19">
        <v>3</v>
      </c>
      <c r="G140" s="19">
        <v>72</v>
      </c>
      <c r="H140" s="19">
        <v>2033</v>
      </c>
      <c r="I140" s="19">
        <v>131</v>
      </c>
      <c r="J140" s="22">
        <f t="shared" si="6"/>
        <v>1.0537634408602199</v>
      </c>
      <c r="K140" s="22">
        <f t="shared" si="8"/>
        <v>1116</v>
      </c>
      <c r="L140" s="18">
        <f t="shared" si="7"/>
        <v>147</v>
      </c>
    </row>
    <row r="141" spans="1:12" x14ac:dyDescent="0.3">
      <c r="A141" s="19">
        <v>136</v>
      </c>
      <c r="B141" s="57"/>
      <c r="C141" s="57"/>
      <c r="D141" s="57"/>
      <c r="E141" s="19">
        <v>1</v>
      </c>
      <c r="F141" s="19">
        <v>0</v>
      </c>
      <c r="G141" s="19">
        <v>73</v>
      </c>
      <c r="H141" s="19">
        <v>1771</v>
      </c>
      <c r="I141" s="19">
        <v>131</v>
      </c>
      <c r="J141" s="22">
        <f t="shared" si="6"/>
        <v>1.36768149882904</v>
      </c>
      <c r="K141" s="22">
        <f t="shared" si="8"/>
        <v>723</v>
      </c>
      <c r="L141" s="18">
        <f t="shared" si="7"/>
        <v>146</v>
      </c>
    </row>
    <row r="142" spans="1:12" x14ac:dyDescent="0.3">
      <c r="A142" s="19">
        <v>137</v>
      </c>
      <c r="B142" s="57"/>
      <c r="C142" s="57">
        <v>5</v>
      </c>
      <c r="D142" s="57">
        <v>1</v>
      </c>
      <c r="E142" s="19">
        <v>0</v>
      </c>
      <c r="F142" s="19">
        <v>3</v>
      </c>
      <c r="G142" s="19">
        <v>135</v>
      </c>
      <c r="H142" s="19">
        <v>246</v>
      </c>
      <c r="I142" s="19">
        <v>16</v>
      </c>
      <c r="J142" s="22">
        <f t="shared" si="6"/>
        <v>16.298507462686601</v>
      </c>
      <c r="K142" s="22">
        <f t="shared" si="8"/>
        <v>134</v>
      </c>
      <c r="L142" s="18">
        <f t="shared" si="7"/>
        <v>273</v>
      </c>
    </row>
    <row r="143" spans="1:12" x14ac:dyDescent="0.3">
      <c r="A143" s="19">
        <v>138</v>
      </c>
      <c r="B143" s="57"/>
      <c r="C143" s="57"/>
      <c r="D143" s="57"/>
      <c r="E143" s="19">
        <v>1</v>
      </c>
      <c r="F143" s="19">
        <v>0</v>
      </c>
      <c r="G143" s="19">
        <v>136</v>
      </c>
      <c r="H143" s="19">
        <v>213</v>
      </c>
      <c r="I143" s="19">
        <v>16</v>
      </c>
      <c r="J143" s="22">
        <f t="shared" si="6"/>
        <v>21.5445544554455</v>
      </c>
      <c r="K143" s="22">
        <f t="shared" si="8"/>
        <v>85</v>
      </c>
      <c r="L143" s="18">
        <f t="shared" si="7"/>
        <v>272</v>
      </c>
    </row>
    <row r="144" spans="1:12" x14ac:dyDescent="0.3">
      <c r="A144" s="19">
        <v>139</v>
      </c>
      <c r="B144" s="57"/>
      <c r="C144" s="57"/>
      <c r="D144" s="57">
        <v>2</v>
      </c>
      <c r="E144" s="19">
        <v>0</v>
      </c>
      <c r="F144" s="19">
        <v>3</v>
      </c>
      <c r="G144" s="19">
        <v>135</v>
      </c>
      <c r="H144" s="19">
        <v>508</v>
      </c>
      <c r="I144" s="19">
        <v>32</v>
      </c>
      <c r="J144" s="22">
        <f t="shared" si="6"/>
        <v>7.6901408450704203</v>
      </c>
      <c r="K144" s="22">
        <f t="shared" si="8"/>
        <v>284</v>
      </c>
      <c r="L144" s="18">
        <f t="shared" si="7"/>
        <v>273</v>
      </c>
    </row>
    <row r="145" spans="1:12" x14ac:dyDescent="0.3">
      <c r="A145" s="19">
        <v>140</v>
      </c>
      <c r="B145" s="57"/>
      <c r="C145" s="57"/>
      <c r="D145" s="57"/>
      <c r="E145" s="19">
        <v>1</v>
      </c>
      <c r="F145" s="19">
        <v>0</v>
      </c>
      <c r="G145" s="19">
        <v>136</v>
      </c>
      <c r="H145" s="19">
        <v>443</v>
      </c>
      <c r="I145" s="19">
        <v>32</v>
      </c>
      <c r="J145" s="22">
        <f t="shared" si="6"/>
        <v>9.93607305936073</v>
      </c>
      <c r="K145" s="22">
        <f t="shared" si="8"/>
        <v>187</v>
      </c>
      <c r="L145" s="18">
        <f t="shared" si="7"/>
        <v>272</v>
      </c>
    </row>
    <row r="146" spans="1:12" x14ac:dyDescent="0.3">
      <c r="A146" s="19">
        <v>141</v>
      </c>
      <c r="B146" s="57"/>
      <c r="C146" s="57"/>
      <c r="D146" s="57">
        <v>3</v>
      </c>
      <c r="E146" s="19">
        <v>0</v>
      </c>
      <c r="F146" s="19">
        <v>3</v>
      </c>
      <c r="G146" s="19">
        <v>135</v>
      </c>
      <c r="H146" s="19">
        <v>1016</v>
      </c>
      <c r="I146" s="19">
        <v>65</v>
      </c>
      <c r="J146" s="22">
        <f t="shared" si="6"/>
        <v>3.89304812834225</v>
      </c>
      <c r="K146" s="22">
        <f t="shared" si="8"/>
        <v>561</v>
      </c>
      <c r="L146" s="18">
        <f t="shared" si="7"/>
        <v>273</v>
      </c>
    </row>
    <row r="147" spans="1:12" x14ac:dyDescent="0.3">
      <c r="A147" s="19">
        <v>142</v>
      </c>
      <c r="B147" s="57"/>
      <c r="C147" s="57"/>
      <c r="D147" s="57"/>
      <c r="E147" s="19">
        <v>1</v>
      </c>
      <c r="F147" s="19">
        <v>0</v>
      </c>
      <c r="G147" s="19">
        <v>136</v>
      </c>
      <c r="H147" s="19">
        <v>885</v>
      </c>
      <c r="I147" s="19">
        <v>65</v>
      </c>
      <c r="J147" s="22">
        <f t="shared" si="6"/>
        <v>5.0604651162790697</v>
      </c>
      <c r="K147" s="22">
        <f t="shared" si="8"/>
        <v>365</v>
      </c>
      <c r="L147" s="18">
        <f t="shared" si="7"/>
        <v>272</v>
      </c>
    </row>
    <row r="148" spans="1:12" x14ac:dyDescent="0.3">
      <c r="A148" s="19">
        <v>143</v>
      </c>
      <c r="B148" s="57"/>
      <c r="C148" s="57"/>
      <c r="D148" s="57">
        <v>4</v>
      </c>
      <c r="E148" s="19">
        <v>0</v>
      </c>
      <c r="F148" s="19">
        <v>3</v>
      </c>
      <c r="G148" s="19">
        <v>135</v>
      </c>
      <c r="H148" s="19">
        <v>2033</v>
      </c>
      <c r="I148" s="19">
        <v>131</v>
      </c>
      <c r="J148" s="22">
        <f t="shared" si="6"/>
        <v>1.95698924731183</v>
      </c>
      <c r="K148" s="22">
        <f t="shared" si="8"/>
        <v>1116</v>
      </c>
      <c r="L148" s="18">
        <f t="shared" si="7"/>
        <v>273</v>
      </c>
    </row>
    <row r="149" spans="1:12" x14ac:dyDescent="0.3">
      <c r="A149" s="19">
        <v>144</v>
      </c>
      <c r="B149" s="57"/>
      <c r="C149" s="57"/>
      <c r="D149" s="57"/>
      <c r="E149" s="19">
        <v>1</v>
      </c>
      <c r="F149" s="19">
        <v>0</v>
      </c>
      <c r="G149" s="19">
        <v>136</v>
      </c>
      <c r="H149" s="19">
        <v>1771</v>
      </c>
      <c r="I149" s="19">
        <v>131</v>
      </c>
      <c r="J149" s="22">
        <f t="shared" si="6"/>
        <v>2.5480093676814999</v>
      </c>
      <c r="K149" s="22">
        <f t="shared" si="8"/>
        <v>723</v>
      </c>
      <c r="L149" s="18">
        <f t="shared" si="7"/>
        <v>272</v>
      </c>
    </row>
    <row r="150" spans="1:12" x14ac:dyDescent="0.3">
      <c r="A150" s="19">
        <v>145</v>
      </c>
      <c r="B150" s="57"/>
      <c r="C150" s="57">
        <v>6</v>
      </c>
      <c r="D150" s="57">
        <v>1</v>
      </c>
      <c r="E150" s="19">
        <v>0</v>
      </c>
      <c r="F150" s="19">
        <v>3</v>
      </c>
      <c r="G150" s="19">
        <v>254</v>
      </c>
      <c r="H150" s="19">
        <v>246</v>
      </c>
      <c r="I150" s="19">
        <v>16</v>
      </c>
      <c r="J150" s="22">
        <f t="shared" si="6"/>
        <v>30.507462686567202</v>
      </c>
      <c r="K150" s="22">
        <f t="shared" si="8"/>
        <v>134</v>
      </c>
      <c r="L150" s="18">
        <f t="shared" si="7"/>
        <v>511</v>
      </c>
    </row>
    <row r="151" spans="1:12" x14ac:dyDescent="0.3">
      <c r="A151" s="19">
        <v>146</v>
      </c>
      <c r="B151" s="57"/>
      <c r="C151" s="57"/>
      <c r="D151" s="57"/>
      <c r="E151" s="19">
        <v>1</v>
      </c>
      <c r="F151" s="19">
        <v>0</v>
      </c>
      <c r="G151" s="19">
        <v>225</v>
      </c>
      <c r="H151" s="19">
        <v>213</v>
      </c>
      <c r="I151" s="19">
        <v>16</v>
      </c>
      <c r="J151" s="22">
        <f t="shared" si="6"/>
        <v>35.643564356435597</v>
      </c>
      <c r="K151" s="22">
        <f t="shared" si="8"/>
        <v>85</v>
      </c>
      <c r="L151" s="18">
        <f t="shared" si="7"/>
        <v>450</v>
      </c>
    </row>
    <row r="152" spans="1:12" x14ac:dyDescent="0.3">
      <c r="A152" s="19">
        <v>147</v>
      </c>
      <c r="B152" s="57"/>
      <c r="C152" s="57"/>
      <c r="D152" s="57">
        <v>2</v>
      </c>
      <c r="E152" s="19">
        <v>0</v>
      </c>
      <c r="F152" s="19">
        <v>3</v>
      </c>
      <c r="G152" s="19">
        <v>254</v>
      </c>
      <c r="H152" s="19">
        <v>508</v>
      </c>
      <c r="I152" s="19">
        <v>32</v>
      </c>
      <c r="J152" s="22">
        <f t="shared" si="6"/>
        <v>14.3943661971831</v>
      </c>
      <c r="K152" s="22">
        <f t="shared" si="8"/>
        <v>284</v>
      </c>
      <c r="L152" s="18">
        <f t="shared" si="7"/>
        <v>511</v>
      </c>
    </row>
    <row r="153" spans="1:12" x14ac:dyDescent="0.3">
      <c r="A153" s="19">
        <v>148</v>
      </c>
      <c r="B153" s="57"/>
      <c r="C153" s="57"/>
      <c r="D153" s="57"/>
      <c r="E153" s="19">
        <v>1</v>
      </c>
      <c r="F153" s="19">
        <v>0</v>
      </c>
      <c r="G153" s="19">
        <v>225</v>
      </c>
      <c r="H153" s="19">
        <v>443</v>
      </c>
      <c r="I153" s="19">
        <v>32</v>
      </c>
      <c r="J153" s="22">
        <f t="shared" si="6"/>
        <v>16.438356164383599</v>
      </c>
      <c r="K153" s="22">
        <f t="shared" si="8"/>
        <v>187</v>
      </c>
      <c r="L153" s="18">
        <f t="shared" si="7"/>
        <v>450</v>
      </c>
    </row>
    <row r="154" spans="1:12" x14ac:dyDescent="0.3">
      <c r="A154" s="19">
        <v>149</v>
      </c>
      <c r="B154" s="57"/>
      <c r="C154" s="57"/>
      <c r="D154" s="57">
        <v>3</v>
      </c>
      <c r="E154" s="19">
        <v>0</v>
      </c>
      <c r="F154" s="19">
        <v>3</v>
      </c>
      <c r="G154" s="19">
        <v>254</v>
      </c>
      <c r="H154" s="19">
        <v>1016</v>
      </c>
      <c r="I154" s="19">
        <v>65</v>
      </c>
      <c r="J154" s="22">
        <f t="shared" si="6"/>
        <v>7.28698752228164</v>
      </c>
      <c r="K154" s="22">
        <f t="shared" si="8"/>
        <v>561</v>
      </c>
      <c r="L154" s="18">
        <f t="shared" si="7"/>
        <v>511</v>
      </c>
    </row>
    <row r="155" spans="1:12" x14ac:dyDescent="0.3">
      <c r="A155" s="19">
        <v>150</v>
      </c>
      <c r="B155" s="57"/>
      <c r="C155" s="57"/>
      <c r="D155" s="57"/>
      <c r="E155" s="19">
        <v>1</v>
      </c>
      <c r="F155" s="19">
        <v>0</v>
      </c>
      <c r="G155" s="19">
        <v>225</v>
      </c>
      <c r="H155" s="19">
        <v>885</v>
      </c>
      <c r="I155" s="19">
        <v>65</v>
      </c>
      <c r="J155" s="22">
        <f t="shared" si="6"/>
        <v>8.3720930232558093</v>
      </c>
      <c r="K155" s="22">
        <f t="shared" si="8"/>
        <v>365</v>
      </c>
      <c r="L155" s="18">
        <f t="shared" si="7"/>
        <v>450</v>
      </c>
    </row>
    <row r="156" spans="1:12" x14ac:dyDescent="0.3">
      <c r="A156" s="19">
        <v>151</v>
      </c>
      <c r="B156" s="57"/>
      <c r="C156" s="57"/>
      <c r="D156" s="57">
        <v>4</v>
      </c>
      <c r="E156" s="19">
        <v>0</v>
      </c>
      <c r="F156" s="19">
        <v>3</v>
      </c>
      <c r="G156" s="19">
        <v>254</v>
      </c>
      <c r="H156" s="19">
        <v>2033</v>
      </c>
      <c r="I156" s="19">
        <v>131</v>
      </c>
      <c r="J156" s="22">
        <f t="shared" si="6"/>
        <v>3.6630824372759898</v>
      </c>
      <c r="K156" s="22">
        <f t="shared" si="8"/>
        <v>1116</v>
      </c>
      <c r="L156" s="18">
        <f t="shared" si="7"/>
        <v>511</v>
      </c>
    </row>
    <row r="157" spans="1:12" x14ac:dyDescent="0.3">
      <c r="A157" s="19">
        <v>152</v>
      </c>
      <c r="B157" s="57"/>
      <c r="C157" s="57"/>
      <c r="D157" s="57"/>
      <c r="E157" s="19">
        <v>1</v>
      </c>
      <c r="F157" s="19">
        <v>0</v>
      </c>
      <c r="G157" s="19">
        <v>225</v>
      </c>
      <c r="H157" s="19">
        <v>1771</v>
      </c>
      <c r="I157" s="19">
        <v>131</v>
      </c>
      <c r="J157" s="22">
        <f t="shared" si="6"/>
        <v>4.2154566744730699</v>
      </c>
      <c r="K157" s="22">
        <f t="shared" si="8"/>
        <v>723</v>
      </c>
      <c r="L157" s="18">
        <f t="shared" si="7"/>
        <v>450</v>
      </c>
    </row>
    <row r="158" spans="1:12" x14ac:dyDescent="0.3">
      <c r="A158" s="19">
        <v>153</v>
      </c>
      <c r="B158" s="57"/>
      <c r="C158" s="57">
        <v>7</v>
      </c>
      <c r="D158" s="57">
        <v>1</v>
      </c>
      <c r="E158" s="19">
        <v>0</v>
      </c>
      <c r="F158" s="19">
        <v>3</v>
      </c>
      <c r="G158" s="19">
        <v>296</v>
      </c>
      <c r="H158" s="19">
        <v>246</v>
      </c>
      <c r="I158" s="19">
        <v>16</v>
      </c>
      <c r="J158" s="22">
        <f t="shared" si="6"/>
        <v>35.522388059701498</v>
      </c>
      <c r="K158" s="22">
        <f t="shared" si="8"/>
        <v>134</v>
      </c>
      <c r="L158" s="18">
        <f t="shared" si="7"/>
        <v>595</v>
      </c>
    </row>
    <row r="159" spans="1:12" x14ac:dyDescent="0.3">
      <c r="A159" s="19">
        <v>154</v>
      </c>
      <c r="B159" s="57"/>
      <c r="C159" s="57"/>
      <c r="D159" s="57"/>
      <c r="E159" s="19">
        <v>1</v>
      </c>
      <c r="F159" s="19">
        <v>0</v>
      </c>
      <c r="G159" s="19">
        <v>297</v>
      </c>
      <c r="H159" s="19">
        <v>213</v>
      </c>
      <c r="I159" s="19">
        <v>16</v>
      </c>
      <c r="J159" s="22">
        <f t="shared" si="6"/>
        <v>47.049504950494999</v>
      </c>
      <c r="K159" s="22">
        <f t="shared" si="8"/>
        <v>85</v>
      </c>
      <c r="L159" s="18">
        <f t="shared" si="7"/>
        <v>594</v>
      </c>
    </row>
    <row r="160" spans="1:12" x14ac:dyDescent="0.3">
      <c r="A160" s="19">
        <v>155</v>
      </c>
      <c r="B160" s="57"/>
      <c r="C160" s="57"/>
      <c r="D160" s="57">
        <v>2</v>
      </c>
      <c r="E160" s="19">
        <v>0</v>
      </c>
      <c r="F160" s="19">
        <v>3</v>
      </c>
      <c r="G160" s="19">
        <v>296</v>
      </c>
      <c r="H160" s="19">
        <v>508</v>
      </c>
      <c r="I160" s="19">
        <v>32</v>
      </c>
      <c r="J160" s="22">
        <f t="shared" si="6"/>
        <v>16.760563380281699</v>
      </c>
      <c r="K160" s="22">
        <f t="shared" si="8"/>
        <v>284</v>
      </c>
      <c r="L160" s="18">
        <f t="shared" si="7"/>
        <v>595</v>
      </c>
    </row>
    <row r="161" spans="1:12" x14ac:dyDescent="0.3">
      <c r="A161" s="19">
        <v>156</v>
      </c>
      <c r="B161" s="57"/>
      <c r="C161" s="57"/>
      <c r="D161" s="57"/>
      <c r="E161" s="19">
        <v>1</v>
      </c>
      <c r="F161" s="19">
        <v>0</v>
      </c>
      <c r="G161" s="19">
        <v>297</v>
      </c>
      <c r="H161" s="19">
        <v>443</v>
      </c>
      <c r="I161" s="19">
        <v>32</v>
      </c>
      <c r="J161" s="22">
        <f t="shared" si="6"/>
        <v>21.698630136986299</v>
      </c>
      <c r="K161" s="22">
        <f t="shared" si="8"/>
        <v>187</v>
      </c>
      <c r="L161" s="18">
        <f t="shared" si="7"/>
        <v>594</v>
      </c>
    </row>
    <row r="162" spans="1:12" x14ac:dyDescent="0.3">
      <c r="A162" s="19">
        <v>157</v>
      </c>
      <c r="B162" s="57"/>
      <c r="C162" s="57"/>
      <c r="D162" s="57">
        <v>3</v>
      </c>
      <c r="E162" s="19">
        <v>0</v>
      </c>
      <c r="F162" s="19">
        <v>3</v>
      </c>
      <c r="G162" s="19">
        <v>296</v>
      </c>
      <c r="H162" s="19">
        <v>1016</v>
      </c>
      <c r="I162" s="19">
        <v>65</v>
      </c>
      <c r="J162" s="22">
        <f t="shared" si="6"/>
        <v>8.4848484848484809</v>
      </c>
      <c r="K162" s="22">
        <f t="shared" si="8"/>
        <v>561</v>
      </c>
      <c r="L162" s="18">
        <f t="shared" si="7"/>
        <v>595</v>
      </c>
    </row>
    <row r="163" spans="1:12" x14ac:dyDescent="0.3">
      <c r="A163" s="19">
        <v>158</v>
      </c>
      <c r="B163" s="57"/>
      <c r="C163" s="57"/>
      <c r="D163" s="57"/>
      <c r="E163" s="19">
        <v>1</v>
      </c>
      <c r="F163" s="19">
        <v>0</v>
      </c>
      <c r="G163" s="19">
        <v>297</v>
      </c>
      <c r="H163" s="19">
        <v>885</v>
      </c>
      <c r="I163" s="19">
        <v>65</v>
      </c>
      <c r="J163" s="22">
        <f t="shared" si="6"/>
        <v>11.051162790697701</v>
      </c>
      <c r="K163" s="22">
        <f t="shared" si="8"/>
        <v>365</v>
      </c>
      <c r="L163" s="18">
        <f t="shared" si="7"/>
        <v>594</v>
      </c>
    </row>
    <row r="164" spans="1:12" x14ac:dyDescent="0.3">
      <c r="A164" s="19">
        <v>159</v>
      </c>
      <c r="B164" s="57"/>
      <c r="C164" s="57"/>
      <c r="D164" s="57">
        <v>4</v>
      </c>
      <c r="E164" s="19">
        <v>0</v>
      </c>
      <c r="F164" s="19">
        <v>3</v>
      </c>
      <c r="G164" s="19">
        <v>296</v>
      </c>
      <c r="H164" s="19">
        <v>2033</v>
      </c>
      <c r="I164" s="19">
        <v>131</v>
      </c>
      <c r="J164" s="22">
        <f t="shared" si="6"/>
        <v>4.2652329749103899</v>
      </c>
      <c r="K164" s="22">
        <f t="shared" si="8"/>
        <v>1116</v>
      </c>
      <c r="L164" s="18">
        <f t="shared" si="7"/>
        <v>595</v>
      </c>
    </row>
    <row r="165" spans="1:12" x14ac:dyDescent="0.3">
      <c r="A165" s="19">
        <v>160</v>
      </c>
      <c r="B165" s="57"/>
      <c r="C165" s="57"/>
      <c r="D165" s="57"/>
      <c r="E165" s="19">
        <v>1</v>
      </c>
      <c r="F165" s="19">
        <v>0</v>
      </c>
      <c r="G165" s="19">
        <v>297</v>
      </c>
      <c r="H165" s="19">
        <v>1771</v>
      </c>
      <c r="I165" s="19">
        <v>131</v>
      </c>
      <c r="J165" s="22">
        <f t="shared" si="6"/>
        <v>5.5644028103044496</v>
      </c>
      <c r="K165" s="22">
        <f t="shared" si="8"/>
        <v>723</v>
      </c>
      <c r="L165" s="18">
        <f t="shared" si="7"/>
        <v>594</v>
      </c>
    </row>
    <row r="166" spans="1:12" x14ac:dyDescent="0.3">
      <c r="A166" s="19">
        <v>161</v>
      </c>
      <c r="B166" s="57">
        <v>3</v>
      </c>
      <c r="C166" s="57">
        <v>0</v>
      </c>
      <c r="D166" s="57">
        <v>1</v>
      </c>
      <c r="E166" s="19">
        <v>0</v>
      </c>
      <c r="F166" s="19">
        <v>3</v>
      </c>
      <c r="G166" s="19">
        <v>6</v>
      </c>
      <c r="H166" s="19">
        <v>491</v>
      </c>
      <c r="I166" s="19">
        <v>32</v>
      </c>
      <c r="J166" s="22">
        <f t="shared" si="6"/>
        <v>0.449438202247191</v>
      </c>
      <c r="K166" s="22">
        <f t="shared" si="8"/>
        <v>267</v>
      </c>
      <c r="L166" s="18">
        <f t="shared" si="7"/>
        <v>15</v>
      </c>
    </row>
    <row r="167" spans="1:12" x14ac:dyDescent="0.3">
      <c r="A167" s="19">
        <v>162</v>
      </c>
      <c r="B167" s="57"/>
      <c r="C167" s="57"/>
      <c r="D167" s="57"/>
      <c r="E167" s="19">
        <v>1</v>
      </c>
      <c r="F167" s="19">
        <v>0</v>
      </c>
      <c r="G167" s="19">
        <v>7</v>
      </c>
      <c r="H167" s="19">
        <v>426</v>
      </c>
      <c r="I167" s="19">
        <v>32</v>
      </c>
      <c r="J167" s="22">
        <f t="shared" si="6"/>
        <v>0.55445544554455495</v>
      </c>
      <c r="K167" s="22">
        <f t="shared" si="8"/>
        <v>202</v>
      </c>
      <c r="L167" s="18">
        <f t="shared" si="7"/>
        <v>14</v>
      </c>
    </row>
    <row r="168" spans="1:12" x14ac:dyDescent="0.3">
      <c r="A168" s="19">
        <v>163</v>
      </c>
      <c r="B168" s="57"/>
      <c r="C168" s="57"/>
      <c r="D168" s="57">
        <v>2</v>
      </c>
      <c r="E168" s="19">
        <v>0</v>
      </c>
      <c r="F168" s="19">
        <v>3</v>
      </c>
      <c r="G168" s="19">
        <v>6</v>
      </c>
      <c r="H168" s="19">
        <v>1016</v>
      </c>
      <c r="I168" s="19">
        <v>65</v>
      </c>
      <c r="J168" s="22">
        <f t="shared" si="6"/>
        <v>0.21390374331550799</v>
      </c>
      <c r="K168" s="22">
        <f t="shared" si="8"/>
        <v>561</v>
      </c>
      <c r="L168" s="18">
        <f t="shared" si="7"/>
        <v>15</v>
      </c>
    </row>
    <row r="169" spans="1:12" x14ac:dyDescent="0.3">
      <c r="A169" s="19">
        <v>164</v>
      </c>
      <c r="B169" s="57"/>
      <c r="C169" s="57"/>
      <c r="D169" s="57"/>
      <c r="E169" s="19">
        <v>1</v>
      </c>
      <c r="F169" s="19">
        <v>0</v>
      </c>
      <c r="G169" s="19">
        <v>7</v>
      </c>
      <c r="H169" s="19">
        <v>885</v>
      </c>
      <c r="I169" s="19">
        <v>65</v>
      </c>
      <c r="J169" s="22">
        <f t="shared" si="6"/>
        <v>0.26046511627906999</v>
      </c>
      <c r="K169" s="22">
        <f t="shared" si="8"/>
        <v>430</v>
      </c>
      <c r="L169" s="18">
        <f t="shared" si="7"/>
        <v>14</v>
      </c>
    </row>
    <row r="170" spans="1:12" x14ac:dyDescent="0.3">
      <c r="A170" s="19">
        <v>165</v>
      </c>
      <c r="B170" s="57"/>
      <c r="C170" s="57"/>
      <c r="D170" s="57">
        <v>3</v>
      </c>
      <c r="E170" s="19">
        <v>0</v>
      </c>
      <c r="F170" s="19">
        <v>3</v>
      </c>
      <c r="G170" s="19">
        <v>6</v>
      </c>
      <c r="H170" s="19">
        <v>2032</v>
      </c>
      <c r="I170" s="19">
        <v>131</v>
      </c>
      <c r="J170" s="22">
        <f t="shared" si="6"/>
        <v>0.10762331838564999</v>
      </c>
      <c r="K170" s="22">
        <f t="shared" si="8"/>
        <v>1115</v>
      </c>
      <c r="L170" s="18">
        <f t="shared" si="7"/>
        <v>15</v>
      </c>
    </row>
    <row r="171" spans="1:12" x14ac:dyDescent="0.3">
      <c r="A171" s="19">
        <v>166</v>
      </c>
      <c r="B171" s="57"/>
      <c r="C171" s="57"/>
      <c r="D171" s="57"/>
      <c r="E171" s="19">
        <v>1</v>
      </c>
      <c r="F171" s="19">
        <v>0</v>
      </c>
      <c r="G171" s="19">
        <v>7</v>
      </c>
      <c r="H171" s="19">
        <v>1770</v>
      </c>
      <c r="I171" s="19">
        <v>131</v>
      </c>
      <c r="J171" s="22">
        <f t="shared" si="6"/>
        <v>0.13130128956623699</v>
      </c>
      <c r="K171" s="22">
        <f t="shared" si="8"/>
        <v>853</v>
      </c>
      <c r="L171" s="18">
        <f t="shared" si="7"/>
        <v>14</v>
      </c>
    </row>
    <row r="172" spans="1:12" x14ac:dyDescent="0.3">
      <c r="A172" s="19">
        <v>167</v>
      </c>
      <c r="B172" s="57"/>
      <c r="C172" s="57"/>
      <c r="D172" s="57">
        <v>4</v>
      </c>
      <c r="E172" s="19">
        <v>0</v>
      </c>
      <c r="F172" s="19">
        <v>3</v>
      </c>
      <c r="G172" s="19">
        <v>6</v>
      </c>
      <c r="H172" s="19">
        <v>4065</v>
      </c>
      <c r="I172" s="19">
        <v>262</v>
      </c>
      <c r="J172" s="22">
        <f t="shared" si="6"/>
        <v>5.3787539220080699E-2</v>
      </c>
      <c r="K172" s="22">
        <f t="shared" si="8"/>
        <v>2231</v>
      </c>
      <c r="L172" s="18">
        <f t="shared" si="7"/>
        <v>15</v>
      </c>
    </row>
    <row r="173" spans="1:12" x14ac:dyDescent="0.3">
      <c r="A173" s="19">
        <v>168</v>
      </c>
      <c r="B173" s="57"/>
      <c r="C173" s="57"/>
      <c r="D173" s="57"/>
      <c r="E173" s="19">
        <v>1</v>
      </c>
      <c r="F173" s="19">
        <v>0</v>
      </c>
      <c r="G173" s="19">
        <v>7</v>
      </c>
      <c r="H173" s="19">
        <v>3541</v>
      </c>
      <c r="I173" s="19">
        <v>262</v>
      </c>
      <c r="J173" s="22">
        <f t="shared" si="6"/>
        <v>6.5612185120093702E-2</v>
      </c>
      <c r="K173" s="22">
        <f t="shared" si="8"/>
        <v>1707</v>
      </c>
      <c r="L173" s="18">
        <f t="shared" si="7"/>
        <v>14</v>
      </c>
    </row>
    <row r="174" spans="1:12" x14ac:dyDescent="0.3">
      <c r="A174" s="19">
        <v>169</v>
      </c>
      <c r="B174" s="57"/>
      <c r="C174" s="57">
        <v>1</v>
      </c>
      <c r="D174" s="57">
        <v>1</v>
      </c>
      <c r="E174" s="19">
        <v>0</v>
      </c>
      <c r="F174" s="19">
        <v>3</v>
      </c>
      <c r="G174" s="19">
        <v>14</v>
      </c>
      <c r="H174" s="19">
        <v>491</v>
      </c>
      <c r="I174" s="19">
        <v>32</v>
      </c>
      <c r="J174" s="22">
        <f t="shared" si="6"/>
        <v>0.92883895131086103</v>
      </c>
      <c r="K174" s="22">
        <f t="shared" si="8"/>
        <v>267</v>
      </c>
      <c r="L174" s="18">
        <f t="shared" si="7"/>
        <v>31</v>
      </c>
    </row>
    <row r="175" spans="1:12" x14ac:dyDescent="0.3">
      <c r="A175" s="19">
        <v>170</v>
      </c>
      <c r="B175" s="57"/>
      <c r="C175" s="57"/>
      <c r="D175" s="57"/>
      <c r="E175" s="19">
        <v>1</v>
      </c>
      <c r="F175" s="19">
        <v>0</v>
      </c>
      <c r="G175" s="19">
        <v>15</v>
      </c>
      <c r="H175" s="19">
        <v>426</v>
      </c>
      <c r="I175" s="19">
        <v>32</v>
      </c>
      <c r="J175" s="22">
        <f t="shared" si="6"/>
        <v>1.1881188118811901</v>
      </c>
      <c r="K175" s="22">
        <f t="shared" si="8"/>
        <v>170</v>
      </c>
      <c r="L175" s="18">
        <f t="shared" si="7"/>
        <v>30</v>
      </c>
    </row>
    <row r="176" spans="1:12" x14ac:dyDescent="0.3">
      <c r="A176" s="19">
        <v>171</v>
      </c>
      <c r="B176" s="57"/>
      <c r="C176" s="57"/>
      <c r="D176" s="57">
        <v>2</v>
      </c>
      <c r="E176" s="19">
        <v>0</v>
      </c>
      <c r="F176" s="19">
        <v>3</v>
      </c>
      <c r="G176" s="19">
        <v>14</v>
      </c>
      <c r="H176" s="19">
        <v>1016</v>
      </c>
      <c r="I176" s="19">
        <v>65</v>
      </c>
      <c r="J176" s="22">
        <f t="shared" si="6"/>
        <v>0.44206773618538298</v>
      </c>
      <c r="K176" s="22">
        <f t="shared" si="8"/>
        <v>561</v>
      </c>
      <c r="L176" s="18">
        <f t="shared" si="7"/>
        <v>31</v>
      </c>
    </row>
    <row r="177" spans="1:12" x14ac:dyDescent="0.3">
      <c r="A177" s="19">
        <v>172</v>
      </c>
      <c r="B177" s="57"/>
      <c r="C177" s="57"/>
      <c r="D177" s="57"/>
      <c r="E177" s="19">
        <v>1</v>
      </c>
      <c r="F177" s="19">
        <v>0</v>
      </c>
      <c r="G177" s="19">
        <v>15</v>
      </c>
      <c r="H177" s="19">
        <v>885</v>
      </c>
      <c r="I177" s="19">
        <v>65</v>
      </c>
      <c r="J177" s="22">
        <f t="shared" si="6"/>
        <v>0.55813953488372103</v>
      </c>
      <c r="K177" s="22">
        <f t="shared" si="8"/>
        <v>365</v>
      </c>
      <c r="L177" s="18">
        <f t="shared" si="7"/>
        <v>30</v>
      </c>
    </row>
    <row r="178" spans="1:12" x14ac:dyDescent="0.3">
      <c r="A178" s="19">
        <v>173</v>
      </c>
      <c r="B178" s="57"/>
      <c r="C178" s="57"/>
      <c r="D178" s="57">
        <v>3</v>
      </c>
      <c r="E178" s="19">
        <v>0</v>
      </c>
      <c r="F178" s="19">
        <v>3</v>
      </c>
      <c r="G178" s="19">
        <v>14</v>
      </c>
      <c r="H178" s="19">
        <v>2032</v>
      </c>
      <c r="I178" s="19">
        <v>131</v>
      </c>
      <c r="J178" s="22">
        <f t="shared" si="6"/>
        <v>0.22242152466367701</v>
      </c>
      <c r="K178" s="22">
        <f t="shared" si="8"/>
        <v>1115</v>
      </c>
      <c r="L178" s="18">
        <f t="shared" si="7"/>
        <v>31</v>
      </c>
    </row>
    <row r="179" spans="1:12" x14ac:dyDescent="0.3">
      <c r="A179" s="19">
        <v>174</v>
      </c>
      <c r="B179" s="57"/>
      <c r="C179" s="57"/>
      <c r="D179" s="57"/>
      <c r="E179" s="19">
        <v>1</v>
      </c>
      <c r="F179" s="19">
        <v>0</v>
      </c>
      <c r="G179" s="19">
        <v>15</v>
      </c>
      <c r="H179" s="19">
        <v>1770</v>
      </c>
      <c r="I179" s="19">
        <v>131</v>
      </c>
      <c r="J179" s="22">
        <f t="shared" si="6"/>
        <v>0.28135990621336499</v>
      </c>
      <c r="K179" s="22">
        <f t="shared" si="8"/>
        <v>722</v>
      </c>
      <c r="L179" s="18">
        <f t="shared" si="7"/>
        <v>30</v>
      </c>
    </row>
    <row r="180" spans="1:12" x14ac:dyDescent="0.3">
      <c r="A180" s="19">
        <v>175</v>
      </c>
      <c r="B180" s="57"/>
      <c r="C180" s="57"/>
      <c r="D180" s="57">
        <v>4</v>
      </c>
      <c r="E180" s="19">
        <v>0</v>
      </c>
      <c r="F180" s="19">
        <v>3</v>
      </c>
      <c r="G180" s="19">
        <v>14</v>
      </c>
      <c r="H180" s="19">
        <v>4065</v>
      </c>
      <c r="I180" s="19">
        <v>262</v>
      </c>
      <c r="J180" s="22">
        <f t="shared" si="6"/>
        <v>0.111160914388167</v>
      </c>
      <c r="K180" s="22">
        <f t="shared" si="8"/>
        <v>2231</v>
      </c>
      <c r="L180" s="18">
        <f t="shared" si="7"/>
        <v>31</v>
      </c>
    </row>
    <row r="181" spans="1:12" x14ac:dyDescent="0.3">
      <c r="A181" s="19">
        <v>176</v>
      </c>
      <c r="B181" s="57"/>
      <c r="C181" s="57"/>
      <c r="D181" s="57"/>
      <c r="E181" s="19">
        <v>1</v>
      </c>
      <c r="F181" s="19">
        <v>0</v>
      </c>
      <c r="G181" s="19">
        <v>15</v>
      </c>
      <c r="H181" s="19">
        <v>3541</v>
      </c>
      <c r="I181" s="19">
        <v>262</v>
      </c>
      <c r="J181" s="22">
        <f t="shared" si="6"/>
        <v>0.14059753954305801</v>
      </c>
      <c r="K181" s="22">
        <f t="shared" si="8"/>
        <v>1445</v>
      </c>
      <c r="L181" s="18">
        <f t="shared" si="7"/>
        <v>30</v>
      </c>
    </row>
    <row r="182" spans="1:12" x14ac:dyDescent="0.3">
      <c r="A182" s="19">
        <v>177</v>
      </c>
      <c r="B182" s="57"/>
      <c r="C182" s="57">
        <v>2</v>
      </c>
      <c r="D182" s="57">
        <v>1</v>
      </c>
      <c r="E182" s="19">
        <v>0</v>
      </c>
      <c r="F182" s="19">
        <v>3</v>
      </c>
      <c r="G182" s="19">
        <v>30</v>
      </c>
      <c r="H182" s="19">
        <v>491</v>
      </c>
      <c r="I182" s="19">
        <v>32</v>
      </c>
      <c r="J182" s="22">
        <f t="shared" si="6"/>
        <v>1.8876404494382</v>
      </c>
      <c r="K182" s="22">
        <f t="shared" si="8"/>
        <v>267</v>
      </c>
      <c r="L182" s="18">
        <f t="shared" si="7"/>
        <v>63</v>
      </c>
    </row>
    <row r="183" spans="1:12" x14ac:dyDescent="0.3">
      <c r="A183" s="19">
        <v>178</v>
      </c>
      <c r="B183" s="57"/>
      <c r="C183" s="57"/>
      <c r="D183" s="57"/>
      <c r="E183" s="19">
        <v>1</v>
      </c>
      <c r="F183" s="19">
        <v>0</v>
      </c>
      <c r="G183" s="19">
        <v>31</v>
      </c>
      <c r="H183" s="19">
        <v>426</v>
      </c>
      <c r="I183" s="19">
        <v>32</v>
      </c>
      <c r="J183" s="22">
        <f t="shared" si="6"/>
        <v>2.4554455445544598</v>
      </c>
      <c r="K183" s="22">
        <f t="shared" si="8"/>
        <v>170</v>
      </c>
      <c r="L183" s="18">
        <f t="shared" si="7"/>
        <v>62</v>
      </c>
    </row>
    <row r="184" spans="1:12" x14ac:dyDescent="0.3">
      <c r="A184" s="19">
        <v>179</v>
      </c>
      <c r="B184" s="57"/>
      <c r="C184" s="57"/>
      <c r="D184" s="57">
        <v>2</v>
      </c>
      <c r="E184" s="19">
        <v>0</v>
      </c>
      <c r="F184" s="19">
        <v>3</v>
      </c>
      <c r="G184" s="19">
        <v>30</v>
      </c>
      <c r="H184" s="19">
        <v>1016</v>
      </c>
      <c r="I184" s="19">
        <v>65</v>
      </c>
      <c r="J184" s="22">
        <f t="shared" si="6"/>
        <v>0.89839572192513395</v>
      </c>
      <c r="K184" s="22">
        <f t="shared" si="8"/>
        <v>561</v>
      </c>
      <c r="L184" s="18">
        <f t="shared" si="7"/>
        <v>63</v>
      </c>
    </row>
    <row r="185" spans="1:12" x14ac:dyDescent="0.3">
      <c r="A185" s="19">
        <v>180</v>
      </c>
      <c r="B185" s="57"/>
      <c r="C185" s="57"/>
      <c r="D185" s="57"/>
      <c r="E185" s="19">
        <v>1</v>
      </c>
      <c r="F185" s="19">
        <v>0</v>
      </c>
      <c r="G185" s="19">
        <v>31</v>
      </c>
      <c r="H185" s="19">
        <v>885</v>
      </c>
      <c r="I185" s="19">
        <v>65</v>
      </c>
      <c r="J185" s="22">
        <f t="shared" si="6"/>
        <v>1.15348837209302</v>
      </c>
      <c r="K185" s="22">
        <f t="shared" si="8"/>
        <v>365</v>
      </c>
      <c r="L185" s="18">
        <f t="shared" si="7"/>
        <v>62</v>
      </c>
    </row>
    <row r="186" spans="1:12" x14ac:dyDescent="0.3">
      <c r="A186" s="19">
        <v>181</v>
      </c>
      <c r="B186" s="57"/>
      <c r="C186" s="57"/>
      <c r="D186" s="57">
        <v>3</v>
      </c>
      <c r="E186" s="19">
        <v>0</v>
      </c>
      <c r="F186" s="19">
        <v>3</v>
      </c>
      <c r="G186" s="19">
        <v>30</v>
      </c>
      <c r="H186" s="19">
        <v>2032</v>
      </c>
      <c r="I186" s="19">
        <v>131</v>
      </c>
      <c r="J186" s="22">
        <f t="shared" si="6"/>
        <v>0.45201793721973099</v>
      </c>
      <c r="K186" s="22">
        <f t="shared" si="8"/>
        <v>1115</v>
      </c>
      <c r="L186" s="18">
        <f t="shared" si="7"/>
        <v>63</v>
      </c>
    </row>
    <row r="187" spans="1:12" x14ac:dyDescent="0.3">
      <c r="A187" s="19">
        <v>182</v>
      </c>
      <c r="B187" s="57"/>
      <c r="C187" s="57"/>
      <c r="D187" s="57"/>
      <c r="E187" s="19">
        <v>1</v>
      </c>
      <c r="F187" s="19">
        <v>0</v>
      </c>
      <c r="G187" s="19">
        <v>31</v>
      </c>
      <c r="H187" s="19">
        <v>1770</v>
      </c>
      <c r="I187" s="19">
        <v>131</v>
      </c>
      <c r="J187" s="22">
        <f t="shared" si="6"/>
        <v>0.58147713950762003</v>
      </c>
      <c r="K187" s="22">
        <f t="shared" si="8"/>
        <v>722</v>
      </c>
      <c r="L187" s="18">
        <f t="shared" si="7"/>
        <v>62</v>
      </c>
    </row>
    <row r="188" spans="1:12" x14ac:dyDescent="0.3">
      <c r="A188" s="19">
        <v>183</v>
      </c>
      <c r="B188" s="57"/>
      <c r="C188" s="57"/>
      <c r="D188" s="57">
        <v>4</v>
      </c>
      <c r="E188" s="19">
        <v>0</v>
      </c>
      <c r="F188" s="19">
        <v>3</v>
      </c>
      <c r="G188" s="19">
        <v>30</v>
      </c>
      <c r="H188" s="19">
        <v>4065</v>
      </c>
      <c r="I188" s="19">
        <v>262</v>
      </c>
      <c r="J188" s="22">
        <f t="shared" si="6"/>
        <v>0.22590766472433901</v>
      </c>
      <c r="K188" s="22">
        <f t="shared" si="8"/>
        <v>2231</v>
      </c>
      <c r="L188" s="18">
        <f t="shared" si="7"/>
        <v>63</v>
      </c>
    </row>
    <row r="189" spans="1:12" x14ac:dyDescent="0.3">
      <c r="A189" s="19">
        <v>184</v>
      </c>
      <c r="B189" s="57"/>
      <c r="C189" s="57"/>
      <c r="D189" s="57"/>
      <c r="E189" s="19">
        <v>1</v>
      </c>
      <c r="F189" s="19">
        <v>0</v>
      </c>
      <c r="G189" s="19">
        <v>31</v>
      </c>
      <c r="H189" s="19">
        <v>3541</v>
      </c>
      <c r="I189" s="19">
        <v>262</v>
      </c>
      <c r="J189" s="22">
        <f t="shared" si="6"/>
        <v>0.29056824838898698</v>
      </c>
      <c r="K189" s="22">
        <f t="shared" si="8"/>
        <v>1445</v>
      </c>
      <c r="L189" s="18">
        <f t="shared" si="7"/>
        <v>62</v>
      </c>
    </row>
    <row r="190" spans="1:12" x14ac:dyDescent="0.3">
      <c r="A190" s="19">
        <v>185</v>
      </c>
      <c r="B190" s="57"/>
      <c r="C190" s="57">
        <v>3</v>
      </c>
      <c r="D190" s="57">
        <v>1</v>
      </c>
      <c r="E190" s="19">
        <v>0</v>
      </c>
      <c r="F190" s="19">
        <v>3</v>
      </c>
      <c r="G190" s="19">
        <v>62</v>
      </c>
      <c r="H190" s="19">
        <v>491</v>
      </c>
      <c r="I190" s="19">
        <v>32</v>
      </c>
      <c r="J190" s="22">
        <f t="shared" si="6"/>
        <v>3.8052434456928799</v>
      </c>
      <c r="K190" s="22">
        <f t="shared" si="8"/>
        <v>267</v>
      </c>
      <c r="L190" s="18">
        <f t="shared" si="7"/>
        <v>127</v>
      </c>
    </row>
    <row r="191" spans="1:12" x14ac:dyDescent="0.3">
      <c r="A191" s="19">
        <v>186</v>
      </c>
      <c r="B191" s="57"/>
      <c r="C191" s="57"/>
      <c r="D191" s="57"/>
      <c r="E191" s="19">
        <v>1</v>
      </c>
      <c r="F191" s="19">
        <v>0</v>
      </c>
      <c r="G191" s="19">
        <v>63</v>
      </c>
      <c r="H191" s="19">
        <v>426</v>
      </c>
      <c r="I191" s="19">
        <v>32</v>
      </c>
      <c r="J191" s="22">
        <f t="shared" si="6"/>
        <v>4.9900990099009901</v>
      </c>
      <c r="K191" s="22">
        <f t="shared" si="8"/>
        <v>170</v>
      </c>
      <c r="L191" s="18">
        <f t="shared" si="7"/>
        <v>126</v>
      </c>
    </row>
    <row r="192" spans="1:12" x14ac:dyDescent="0.3">
      <c r="A192" s="19">
        <v>187</v>
      </c>
      <c r="B192" s="57"/>
      <c r="C192" s="57"/>
      <c r="D192" s="57">
        <v>2</v>
      </c>
      <c r="E192" s="19">
        <v>0</v>
      </c>
      <c r="F192" s="19">
        <v>3</v>
      </c>
      <c r="G192" s="19">
        <v>62</v>
      </c>
      <c r="H192" s="19">
        <v>1016</v>
      </c>
      <c r="I192" s="19">
        <v>65</v>
      </c>
      <c r="J192" s="22">
        <f t="shared" si="6"/>
        <v>1.8110516934046299</v>
      </c>
      <c r="K192" s="22">
        <f t="shared" si="8"/>
        <v>561</v>
      </c>
      <c r="L192" s="18">
        <f t="shared" si="7"/>
        <v>127</v>
      </c>
    </row>
    <row r="193" spans="1:12" x14ac:dyDescent="0.3">
      <c r="A193" s="19">
        <v>188</v>
      </c>
      <c r="B193" s="57"/>
      <c r="C193" s="57"/>
      <c r="D193" s="57"/>
      <c r="E193" s="19">
        <v>1</v>
      </c>
      <c r="F193" s="19">
        <v>0</v>
      </c>
      <c r="G193" s="19">
        <v>63</v>
      </c>
      <c r="H193" s="19">
        <v>885</v>
      </c>
      <c r="I193" s="19">
        <v>65</v>
      </c>
      <c r="J193" s="22">
        <f t="shared" si="6"/>
        <v>2.3441860465116302</v>
      </c>
      <c r="K193" s="22">
        <f t="shared" si="8"/>
        <v>365</v>
      </c>
      <c r="L193" s="18">
        <f t="shared" si="7"/>
        <v>126</v>
      </c>
    </row>
    <row r="194" spans="1:12" x14ac:dyDescent="0.3">
      <c r="A194" s="19">
        <v>189</v>
      </c>
      <c r="B194" s="57"/>
      <c r="C194" s="57"/>
      <c r="D194" s="57">
        <v>3</v>
      </c>
      <c r="E194" s="19">
        <v>0</v>
      </c>
      <c r="F194" s="19">
        <v>3</v>
      </c>
      <c r="G194" s="19">
        <v>62</v>
      </c>
      <c r="H194" s="19">
        <v>2032</v>
      </c>
      <c r="I194" s="19">
        <v>131</v>
      </c>
      <c r="J194" s="22">
        <f t="shared" si="6"/>
        <v>0.91121076233183895</v>
      </c>
      <c r="K194" s="22">
        <f t="shared" si="8"/>
        <v>1115</v>
      </c>
      <c r="L194" s="18">
        <f t="shared" si="7"/>
        <v>127</v>
      </c>
    </row>
    <row r="195" spans="1:12" x14ac:dyDescent="0.3">
      <c r="A195" s="19">
        <v>190</v>
      </c>
      <c r="B195" s="57"/>
      <c r="C195" s="57"/>
      <c r="D195" s="57"/>
      <c r="E195" s="19">
        <v>1</v>
      </c>
      <c r="F195" s="19">
        <v>0</v>
      </c>
      <c r="G195" s="19">
        <v>63</v>
      </c>
      <c r="H195" s="19">
        <v>1770</v>
      </c>
      <c r="I195" s="19">
        <v>131</v>
      </c>
      <c r="J195" s="22">
        <f t="shared" si="6"/>
        <v>1.1817116060961299</v>
      </c>
      <c r="K195" s="22">
        <f t="shared" si="8"/>
        <v>722</v>
      </c>
      <c r="L195" s="18">
        <f t="shared" si="7"/>
        <v>126</v>
      </c>
    </row>
    <row r="196" spans="1:12" x14ac:dyDescent="0.3">
      <c r="A196" s="19">
        <v>191</v>
      </c>
      <c r="B196" s="57"/>
      <c r="C196" s="57"/>
      <c r="D196" s="57">
        <v>4</v>
      </c>
      <c r="E196" s="19">
        <v>0</v>
      </c>
      <c r="F196" s="19">
        <v>3</v>
      </c>
      <c r="G196" s="19">
        <v>62</v>
      </c>
      <c r="H196" s="19">
        <v>4065</v>
      </c>
      <c r="I196" s="19">
        <v>262</v>
      </c>
      <c r="J196" s="22">
        <f t="shared" si="6"/>
        <v>0.45540116539668302</v>
      </c>
      <c r="K196" s="22">
        <f t="shared" si="8"/>
        <v>2231</v>
      </c>
      <c r="L196" s="18">
        <f t="shared" si="7"/>
        <v>127</v>
      </c>
    </row>
    <row r="197" spans="1:12" x14ac:dyDescent="0.3">
      <c r="A197" s="19">
        <v>192</v>
      </c>
      <c r="B197" s="57"/>
      <c r="C197" s="57"/>
      <c r="D197" s="57"/>
      <c r="E197" s="19">
        <v>1</v>
      </c>
      <c r="F197" s="19">
        <v>0</v>
      </c>
      <c r="G197" s="19">
        <v>63</v>
      </c>
      <c r="H197" s="19">
        <v>3541</v>
      </c>
      <c r="I197" s="19">
        <v>262</v>
      </c>
      <c r="J197" s="22">
        <f t="shared" si="6"/>
        <v>0.59050966608084399</v>
      </c>
      <c r="K197" s="22">
        <f t="shared" si="8"/>
        <v>1445</v>
      </c>
      <c r="L197" s="18">
        <f t="shared" si="7"/>
        <v>126</v>
      </c>
    </row>
    <row r="198" spans="1:12" x14ac:dyDescent="0.3">
      <c r="A198" s="19">
        <v>193</v>
      </c>
      <c r="B198" s="57"/>
      <c r="C198" s="57">
        <v>4</v>
      </c>
      <c r="D198" s="57">
        <v>1</v>
      </c>
      <c r="E198" s="19">
        <v>0</v>
      </c>
      <c r="F198" s="19">
        <v>3</v>
      </c>
      <c r="G198" s="19">
        <v>107</v>
      </c>
      <c r="H198" s="19">
        <v>491</v>
      </c>
      <c r="I198" s="19">
        <v>32</v>
      </c>
      <c r="J198" s="22">
        <f t="shared" si="6"/>
        <v>6.5018726591760299</v>
      </c>
      <c r="K198" s="22">
        <f t="shared" si="8"/>
        <v>267</v>
      </c>
      <c r="L198" s="18">
        <f t="shared" si="7"/>
        <v>217</v>
      </c>
    </row>
    <row r="199" spans="1:12" x14ac:dyDescent="0.3">
      <c r="A199" s="19">
        <v>194</v>
      </c>
      <c r="B199" s="57"/>
      <c r="C199" s="57"/>
      <c r="D199" s="57"/>
      <c r="E199" s="19">
        <v>1</v>
      </c>
      <c r="F199" s="19">
        <v>0</v>
      </c>
      <c r="G199" s="19">
        <v>108</v>
      </c>
      <c r="H199" s="19">
        <v>426</v>
      </c>
      <c r="I199" s="19">
        <v>32</v>
      </c>
      <c r="J199" s="22">
        <f t="shared" ref="J199:J229" si="9">8*(F199+(B$3-1)*G199)/(H199-(10-B$3)*I199)</f>
        <v>8.5544554455445496</v>
      </c>
      <c r="K199" s="22">
        <f t="shared" si="8"/>
        <v>170</v>
      </c>
      <c r="L199" s="18">
        <f t="shared" ref="L199:L229" si="10">(F199+(B$3-1)*G199)</f>
        <v>216</v>
      </c>
    </row>
    <row r="200" spans="1:12" x14ac:dyDescent="0.3">
      <c r="A200" s="19">
        <v>195</v>
      </c>
      <c r="B200" s="57"/>
      <c r="C200" s="57"/>
      <c r="D200" s="57">
        <v>2</v>
      </c>
      <c r="E200" s="19">
        <v>0</v>
      </c>
      <c r="F200" s="19">
        <v>3</v>
      </c>
      <c r="G200" s="19">
        <v>107</v>
      </c>
      <c r="H200" s="19">
        <v>1016</v>
      </c>
      <c r="I200" s="19">
        <v>65</v>
      </c>
      <c r="J200" s="22">
        <f t="shared" si="9"/>
        <v>3.0944741532976798</v>
      </c>
      <c r="K200" s="22">
        <f t="shared" ref="K200:K229" si="11">IF(E200=1,(FLOOR((CEILING($B$2/G200,1)/($B$3-1)),1)*(H200-(10-$B$3)*I200))+(IF(MOD(CEILING($B$2/G200,1),$B$3-1)&gt;0,H200-(10-MOD(CEILING($B$2/G200,1),$B$3-1)-1)*I200,0)),(H200-(10-$B$3)*I200)*(CEILING($B$2/(G200*($B$3-1)+F200),1)))</f>
        <v>561</v>
      </c>
      <c r="L200" s="18">
        <f t="shared" si="10"/>
        <v>217</v>
      </c>
    </row>
    <row r="201" spans="1:12" x14ac:dyDescent="0.3">
      <c r="A201" s="19">
        <v>196</v>
      </c>
      <c r="B201" s="57"/>
      <c r="C201" s="57"/>
      <c r="D201" s="57"/>
      <c r="E201" s="19">
        <v>1</v>
      </c>
      <c r="F201" s="19">
        <v>0</v>
      </c>
      <c r="G201" s="19">
        <v>108</v>
      </c>
      <c r="H201" s="19">
        <v>885</v>
      </c>
      <c r="I201" s="19">
        <v>65</v>
      </c>
      <c r="J201" s="22">
        <f t="shared" si="9"/>
        <v>4.0186046511627902</v>
      </c>
      <c r="K201" s="22">
        <f t="shared" si="11"/>
        <v>365</v>
      </c>
      <c r="L201" s="18">
        <f t="shared" si="10"/>
        <v>216</v>
      </c>
    </row>
    <row r="202" spans="1:12" x14ac:dyDescent="0.3">
      <c r="A202" s="19">
        <v>197</v>
      </c>
      <c r="B202" s="57"/>
      <c r="C202" s="57"/>
      <c r="D202" s="57">
        <v>3</v>
      </c>
      <c r="E202" s="19">
        <v>0</v>
      </c>
      <c r="F202" s="19">
        <v>3</v>
      </c>
      <c r="G202" s="19">
        <v>107</v>
      </c>
      <c r="H202" s="19">
        <v>2032</v>
      </c>
      <c r="I202" s="19">
        <v>131</v>
      </c>
      <c r="J202" s="22">
        <f t="shared" si="9"/>
        <v>1.5569506726457401</v>
      </c>
      <c r="K202" s="22">
        <f t="shared" si="11"/>
        <v>1115</v>
      </c>
      <c r="L202" s="18">
        <f t="shared" si="10"/>
        <v>217</v>
      </c>
    </row>
    <row r="203" spans="1:12" x14ac:dyDescent="0.3">
      <c r="A203" s="19">
        <v>198</v>
      </c>
      <c r="B203" s="57"/>
      <c r="C203" s="57"/>
      <c r="D203" s="57"/>
      <c r="E203" s="19">
        <v>1</v>
      </c>
      <c r="F203" s="19">
        <v>0</v>
      </c>
      <c r="G203" s="19">
        <v>108</v>
      </c>
      <c r="H203" s="19">
        <v>1770</v>
      </c>
      <c r="I203" s="19">
        <v>131</v>
      </c>
      <c r="J203" s="22">
        <f t="shared" si="9"/>
        <v>2.02579132473622</v>
      </c>
      <c r="K203" s="22">
        <f t="shared" si="11"/>
        <v>722</v>
      </c>
      <c r="L203" s="18">
        <f t="shared" si="10"/>
        <v>216</v>
      </c>
    </row>
    <row r="204" spans="1:12" x14ac:dyDescent="0.3">
      <c r="A204" s="19">
        <v>199</v>
      </c>
      <c r="B204" s="57"/>
      <c r="C204" s="57"/>
      <c r="D204" s="57">
        <v>4</v>
      </c>
      <c r="E204" s="19">
        <v>0</v>
      </c>
      <c r="F204" s="19">
        <v>3</v>
      </c>
      <c r="G204" s="19">
        <v>107</v>
      </c>
      <c r="H204" s="19">
        <v>4065</v>
      </c>
      <c r="I204" s="19">
        <v>262</v>
      </c>
      <c r="J204" s="22">
        <f t="shared" si="9"/>
        <v>0.77812640071716699</v>
      </c>
      <c r="K204" s="22">
        <f t="shared" si="11"/>
        <v>2231</v>
      </c>
      <c r="L204" s="18">
        <f t="shared" si="10"/>
        <v>217</v>
      </c>
    </row>
    <row r="205" spans="1:12" x14ac:dyDescent="0.3">
      <c r="A205" s="19">
        <v>200</v>
      </c>
      <c r="B205" s="57"/>
      <c r="C205" s="57"/>
      <c r="D205" s="57"/>
      <c r="E205" s="19">
        <v>1</v>
      </c>
      <c r="F205" s="19">
        <v>0</v>
      </c>
      <c r="G205" s="19">
        <v>108</v>
      </c>
      <c r="H205" s="19">
        <v>3541</v>
      </c>
      <c r="I205" s="19">
        <v>262</v>
      </c>
      <c r="J205" s="22">
        <f t="shared" si="9"/>
        <v>1.01230228471002</v>
      </c>
      <c r="K205" s="22">
        <f t="shared" si="11"/>
        <v>1445</v>
      </c>
      <c r="L205" s="18">
        <f t="shared" si="10"/>
        <v>216</v>
      </c>
    </row>
    <row r="206" spans="1:12" x14ac:dyDescent="0.3">
      <c r="A206" s="19">
        <v>201</v>
      </c>
      <c r="B206" s="57"/>
      <c r="C206" s="57">
        <v>5</v>
      </c>
      <c r="D206" s="57">
        <v>1</v>
      </c>
      <c r="E206" s="19">
        <v>0</v>
      </c>
      <c r="F206" s="19">
        <v>3</v>
      </c>
      <c r="G206" s="19">
        <v>219</v>
      </c>
      <c r="H206" s="19">
        <v>491</v>
      </c>
      <c r="I206" s="19">
        <v>32</v>
      </c>
      <c r="J206" s="22">
        <f t="shared" si="9"/>
        <v>13.2134831460674</v>
      </c>
      <c r="K206" s="22">
        <f t="shared" si="11"/>
        <v>267</v>
      </c>
      <c r="L206" s="18">
        <f t="shared" si="10"/>
        <v>441</v>
      </c>
    </row>
    <row r="207" spans="1:12" x14ac:dyDescent="0.3">
      <c r="A207" s="19">
        <v>202</v>
      </c>
      <c r="B207" s="57"/>
      <c r="C207" s="57"/>
      <c r="D207" s="57"/>
      <c r="E207" s="19">
        <v>1</v>
      </c>
      <c r="F207" s="19">
        <v>0</v>
      </c>
      <c r="G207" s="19">
        <v>220</v>
      </c>
      <c r="H207" s="19">
        <v>426</v>
      </c>
      <c r="I207" s="19">
        <v>32</v>
      </c>
      <c r="J207" s="22">
        <f t="shared" si="9"/>
        <v>17.425742574257399</v>
      </c>
      <c r="K207" s="22">
        <f t="shared" si="11"/>
        <v>170</v>
      </c>
      <c r="L207" s="18">
        <f t="shared" si="10"/>
        <v>440</v>
      </c>
    </row>
    <row r="208" spans="1:12" x14ac:dyDescent="0.3">
      <c r="A208" s="19">
        <v>203</v>
      </c>
      <c r="B208" s="57"/>
      <c r="C208" s="57"/>
      <c r="D208" s="57">
        <v>2</v>
      </c>
      <c r="E208" s="19">
        <v>0</v>
      </c>
      <c r="F208" s="19">
        <v>3</v>
      </c>
      <c r="G208" s="19">
        <v>219</v>
      </c>
      <c r="H208" s="19">
        <v>1016</v>
      </c>
      <c r="I208" s="19">
        <v>65</v>
      </c>
      <c r="J208" s="22">
        <f t="shared" si="9"/>
        <v>6.2887700534759396</v>
      </c>
      <c r="K208" s="22">
        <f t="shared" si="11"/>
        <v>561</v>
      </c>
      <c r="L208" s="18">
        <f t="shared" si="10"/>
        <v>441</v>
      </c>
    </row>
    <row r="209" spans="1:12" x14ac:dyDescent="0.3">
      <c r="A209" s="19">
        <v>204</v>
      </c>
      <c r="B209" s="57"/>
      <c r="C209" s="57"/>
      <c r="D209" s="57"/>
      <c r="E209" s="19">
        <v>1</v>
      </c>
      <c r="F209" s="19">
        <v>0</v>
      </c>
      <c r="G209" s="19">
        <v>220</v>
      </c>
      <c r="H209" s="19">
        <v>885</v>
      </c>
      <c r="I209" s="19">
        <v>65</v>
      </c>
      <c r="J209" s="22">
        <f t="shared" si="9"/>
        <v>8.1860465116279109</v>
      </c>
      <c r="K209" s="22">
        <f t="shared" si="11"/>
        <v>365</v>
      </c>
      <c r="L209" s="18">
        <f t="shared" si="10"/>
        <v>440</v>
      </c>
    </row>
    <row r="210" spans="1:12" x14ac:dyDescent="0.3">
      <c r="A210" s="19">
        <v>205</v>
      </c>
      <c r="B210" s="57"/>
      <c r="C210" s="57"/>
      <c r="D210" s="57">
        <v>3</v>
      </c>
      <c r="E210" s="19">
        <v>0</v>
      </c>
      <c r="F210" s="19">
        <v>3</v>
      </c>
      <c r="G210" s="19">
        <v>219</v>
      </c>
      <c r="H210" s="19">
        <v>2032</v>
      </c>
      <c r="I210" s="19">
        <v>131</v>
      </c>
      <c r="J210" s="22">
        <f t="shared" si="9"/>
        <v>3.1641255605381202</v>
      </c>
      <c r="K210" s="22">
        <f t="shared" si="11"/>
        <v>1115</v>
      </c>
      <c r="L210" s="18">
        <f t="shared" si="10"/>
        <v>441</v>
      </c>
    </row>
    <row r="211" spans="1:12" x14ac:dyDescent="0.3">
      <c r="A211" s="19">
        <v>206</v>
      </c>
      <c r="B211" s="57"/>
      <c r="C211" s="57"/>
      <c r="D211" s="57"/>
      <c r="E211" s="19">
        <v>1</v>
      </c>
      <c r="F211" s="19">
        <v>0</v>
      </c>
      <c r="G211" s="19">
        <v>220</v>
      </c>
      <c r="H211" s="19">
        <v>1770</v>
      </c>
      <c r="I211" s="19">
        <v>131</v>
      </c>
      <c r="J211" s="22">
        <f t="shared" si="9"/>
        <v>4.1266119577960101</v>
      </c>
      <c r="K211" s="22">
        <f t="shared" si="11"/>
        <v>722</v>
      </c>
      <c r="L211" s="18">
        <f t="shared" si="10"/>
        <v>440</v>
      </c>
    </row>
    <row r="212" spans="1:12" x14ac:dyDescent="0.3">
      <c r="A212" s="19">
        <v>207</v>
      </c>
      <c r="B212" s="57"/>
      <c r="C212" s="57"/>
      <c r="D212" s="57">
        <v>4</v>
      </c>
      <c r="E212" s="19">
        <v>0</v>
      </c>
      <c r="F212" s="19">
        <v>3</v>
      </c>
      <c r="G212" s="19">
        <v>219</v>
      </c>
      <c r="H212" s="19">
        <v>4065</v>
      </c>
      <c r="I212" s="19">
        <v>262</v>
      </c>
      <c r="J212" s="22">
        <f t="shared" si="9"/>
        <v>1.58135365307037</v>
      </c>
      <c r="K212" s="22">
        <f t="shared" si="11"/>
        <v>2231</v>
      </c>
      <c r="L212" s="18">
        <f t="shared" si="10"/>
        <v>441</v>
      </c>
    </row>
    <row r="213" spans="1:12" x14ac:dyDescent="0.3">
      <c r="A213" s="19">
        <v>208</v>
      </c>
      <c r="B213" s="57"/>
      <c r="C213" s="57"/>
      <c r="D213" s="57"/>
      <c r="E213" s="19">
        <v>1</v>
      </c>
      <c r="F213" s="19">
        <v>0</v>
      </c>
      <c r="G213" s="19">
        <v>220</v>
      </c>
      <c r="H213" s="19">
        <v>3541</v>
      </c>
      <c r="I213" s="19">
        <v>262</v>
      </c>
      <c r="J213" s="22">
        <f t="shared" si="9"/>
        <v>2.0620972466315202</v>
      </c>
      <c r="K213" s="22">
        <f t="shared" si="11"/>
        <v>1445</v>
      </c>
      <c r="L213" s="18">
        <f t="shared" si="10"/>
        <v>440</v>
      </c>
    </row>
    <row r="214" spans="1:12" x14ac:dyDescent="0.3">
      <c r="A214" s="19">
        <v>209</v>
      </c>
      <c r="B214" s="57"/>
      <c r="C214" s="57">
        <v>6</v>
      </c>
      <c r="D214" s="57">
        <v>1</v>
      </c>
      <c r="E214" s="19">
        <v>0</v>
      </c>
      <c r="F214" s="19">
        <v>3</v>
      </c>
      <c r="G214" s="19">
        <v>450</v>
      </c>
      <c r="H214" s="19">
        <v>491</v>
      </c>
      <c r="I214" s="19">
        <v>32</v>
      </c>
      <c r="J214" s="22">
        <f t="shared" si="9"/>
        <v>27.056179775280899</v>
      </c>
      <c r="K214" s="22">
        <f t="shared" si="11"/>
        <v>267</v>
      </c>
      <c r="L214" s="18">
        <f t="shared" si="10"/>
        <v>903</v>
      </c>
    </row>
    <row r="215" spans="1:12" x14ac:dyDescent="0.3">
      <c r="A215" s="19">
        <v>210</v>
      </c>
      <c r="B215" s="57"/>
      <c r="C215" s="57"/>
      <c r="D215" s="57"/>
      <c r="E215" s="19">
        <v>1</v>
      </c>
      <c r="F215" s="19">
        <v>0</v>
      </c>
      <c r="G215" s="19">
        <v>451</v>
      </c>
      <c r="H215" s="19">
        <v>426</v>
      </c>
      <c r="I215" s="19">
        <v>32</v>
      </c>
      <c r="J215" s="22">
        <f t="shared" si="9"/>
        <v>35.722772277227698</v>
      </c>
      <c r="K215" s="22">
        <f t="shared" si="11"/>
        <v>170</v>
      </c>
      <c r="L215" s="18">
        <f t="shared" si="10"/>
        <v>902</v>
      </c>
    </row>
    <row r="216" spans="1:12" x14ac:dyDescent="0.3">
      <c r="A216" s="19">
        <v>211</v>
      </c>
      <c r="B216" s="57"/>
      <c r="C216" s="57"/>
      <c r="D216" s="57">
        <v>2</v>
      </c>
      <c r="E216" s="19">
        <v>0</v>
      </c>
      <c r="F216" s="19">
        <v>3</v>
      </c>
      <c r="G216" s="19">
        <v>450</v>
      </c>
      <c r="H216" s="19">
        <v>1016</v>
      </c>
      <c r="I216" s="19">
        <v>65</v>
      </c>
      <c r="J216" s="22">
        <f t="shared" si="9"/>
        <v>12.877005347593601</v>
      </c>
      <c r="K216" s="22">
        <f t="shared" si="11"/>
        <v>561</v>
      </c>
      <c r="L216" s="18">
        <f t="shared" si="10"/>
        <v>903</v>
      </c>
    </row>
    <row r="217" spans="1:12" x14ac:dyDescent="0.3">
      <c r="A217" s="19">
        <v>212</v>
      </c>
      <c r="B217" s="57"/>
      <c r="C217" s="57"/>
      <c r="D217" s="57"/>
      <c r="E217" s="19">
        <v>1</v>
      </c>
      <c r="F217" s="19">
        <v>0</v>
      </c>
      <c r="G217" s="19">
        <v>451</v>
      </c>
      <c r="H217" s="19">
        <v>885</v>
      </c>
      <c r="I217" s="19">
        <v>65</v>
      </c>
      <c r="J217" s="22">
        <f t="shared" si="9"/>
        <v>16.781395348837201</v>
      </c>
      <c r="K217" s="22">
        <f t="shared" si="11"/>
        <v>365</v>
      </c>
      <c r="L217" s="18">
        <f t="shared" si="10"/>
        <v>902</v>
      </c>
    </row>
    <row r="218" spans="1:12" x14ac:dyDescent="0.3">
      <c r="A218" s="19">
        <v>213</v>
      </c>
      <c r="B218" s="57"/>
      <c r="C218" s="57"/>
      <c r="D218" s="57">
        <v>3</v>
      </c>
      <c r="E218" s="19">
        <v>0</v>
      </c>
      <c r="F218" s="19">
        <v>3</v>
      </c>
      <c r="G218" s="19">
        <v>450</v>
      </c>
      <c r="H218" s="19">
        <v>2032</v>
      </c>
      <c r="I218" s="19">
        <v>131</v>
      </c>
      <c r="J218" s="22">
        <f t="shared" si="9"/>
        <v>6.4789237668161404</v>
      </c>
      <c r="K218" s="22">
        <f t="shared" si="11"/>
        <v>1115</v>
      </c>
      <c r="L218" s="18">
        <f t="shared" si="10"/>
        <v>903</v>
      </c>
    </row>
    <row r="219" spans="1:12" x14ac:dyDescent="0.3">
      <c r="A219" s="19">
        <v>214</v>
      </c>
      <c r="B219" s="57"/>
      <c r="C219" s="57"/>
      <c r="D219" s="57"/>
      <c r="E219" s="19">
        <v>1</v>
      </c>
      <c r="F219" s="19">
        <v>0</v>
      </c>
      <c r="G219" s="19">
        <v>451</v>
      </c>
      <c r="H219" s="19">
        <v>1770</v>
      </c>
      <c r="I219" s="19">
        <v>131</v>
      </c>
      <c r="J219" s="22">
        <f t="shared" si="9"/>
        <v>8.4595545134818302</v>
      </c>
      <c r="K219" s="22">
        <f t="shared" si="11"/>
        <v>722</v>
      </c>
      <c r="L219" s="18">
        <f t="shared" si="10"/>
        <v>902</v>
      </c>
    </row>
    <row r="220" spans="1:12" x14ac:dyDescent="0.3">
      <c r="A220" s="19">
        <v>215</v>
      </c>
      <c r="B220" s="57"/>
      <c r="C220" s="57"/>
      <c r="D220" s="57">
        <v>4</v>
      </c>
      <c r="E220" s="19">
        <v>0</v>
      </c>
      <c r="F220" s="19">
        <v>3</v>
      </c>
      <c r="G220" s="19">
        <v>450</v>
      </c>
      <c r="H220" s="19">
        <v>4065</v>
      </c>
      <c r="I220" s="19">
        <v>262</v>
      </c>
      <c r="J220" s="22">
        <f t="shared" si="9"/>
        <v>3.2380098610488601</v>
      </c>
      <c r="K220" s="22">
        <f t="shared" si="11"/>
        <v>2231</v>
      </c>
      <c r="L220" s="18">
        <f t="shared" si="10"/>
        <v>903</v>
      </c>
    </row>
    <row r="221" spans="1:12" x14ac:dyDescent="0.3">
      <c r="A221" s="19">
        <v>216</v>
      </c>
      <c r="B221" s="57"/>
      <c r="C221" s="57"/>
      <c r="D221" s="57"/>
      <c r="E221" s="19">
        <v>1</v>
      </c>
      <c r="F221" s="19">
        <v>0</v>
      </c>
      <c r="G221" s="19">
        <v>451</v>
      </c>
      <c r="H221" s="19">
        <v>3541</v>
      </c>
      <c r="I221" s="19">
        <v>262</v>
      </c>
      <c r="J221" s="22">
        <f t="shared" si="9"/>
        <v>4.2272993555946101</v>
      </c>
      <c r="K221" s="22">
        <f t="shared" si="11"/>
        <v>1445</v>
      </c>
      <c r="L221" s="18">
        <f t="shared" si="10"/>
        <v>902</v>
      </c>
    </row>
    <row r="222" spans="1:12" x14ac:dyDescent="0.3">
      <c r="A222" s="19">
        <v>217</v>
      </c>
      <c r="B222" s="57"/>
      <c r="C222" s="57">
        <v>7</v>
      </c>
      <c r="D222" s="57">
        <v>1</v>
      </c>
      <c r="E222" s="19">
        <v>0</v>
      </c>
      <c r="F222" s="19">
        <v>3</v>
      </c>
      <c r="G222" s="19">
        <v>618</v>
      </c>
      <c r="H222" s="19">
        <v>491</v>
      </c>
      <c r="I222" s="19">
        <v>32</v>
      </c>
      <c r="J222" s="22">
        <f t="shared" si="9"/>
        <v>37.123595505617999</v>
      </c>
      <c r="K222" s="22">
        <f t="shared" si="11"/>
        <v>267</v>
      </c>
      <c r="L222" s="18">
        <f t="shared" si="10"/>
        <v>1239</v>
      </c>
    </row>
    <row r="223" spans="1:12" x14ac:dyDescent="0.3">
      <c r="A223" s="19">
        <v>218</v>
      </c>
      <c r="B223" s="57"/>
      <c r="C223" s="57"/>
      <c r="D223" s="57"/>
      <c r="E223" s="19">
        <v>1</v>
      </c>
      <c r="F223" s="19">
        <v>0</v>
      </c>
      <c r="G223" s="19">
        <v>619</v>
      </c>
      <c r="H223" s="19">
        <v>426</v>
      </c>
      <c r="I223" s="19">
        <v>32</v>
      </c>
      <c r="J223" s="22">
        <f t="shared" si="9"/>
        <v>49.029702970297002</v>
      </c>
      <c r="K223" s="22">
        <f t="shared" si="11"/>
        <v>170</v>
      </c>
      <c r="L223" s="18">
        <f t="shared" si="10"/>
        <v>1238</v>
      </c>
    </row>
    <row r="224" spans="1:12" x14ac:dyDescent="0.3">
      <c r="A224" s="19">
        <v>219</v>
      </c>
      <c r="B224" s="57"/>
      <c r="C224" s="57"/>
      <c r="D224" s="57">
        <v>2</v>
      </c>
      <c r="E224" s="19">
        <v>0</v>
      </c>
      <c r="F224" s="19">
        <v>3</v>
      </c>
      <c r="G224" s="19">
        <v>618</v>
      </c>
      <c r="H224" s="19">
        <v>1016</v>
      </c>
      <c r="I224" s="19">
        <v>65</v>
      </c>
      <c r="J224" s="22">
        <f t="shared" si="9"/>
        <v>17.668449197861001</v>
      </c>
      <c r="K224" s="22">
        <f t="shared" si="11"/>
        <v>561</v>
      </c>
      <c r="L224" s="18">
        <f t="shared" si="10"/>
        <v>1239</v>
      </c>
    </row>
    <row r="225" spans="1:12" x14ac:dyDescent="0.3">
      <c r="A225" s="19">
        <v>220</v>
      </c>
      <c r="B225" s="57"/>
      <c r="C225" s="57"/>
      <c r="D225" s="57"/>
      <c r="E225" s="19">
        <v>1</v>
      </c>
      <c r="F225" s="19">
        <v>0</v>
      </c>
      <c r="G225" s="19">
        <v>619</v>
      </c>
      <c r="H225" s="19">
        <v>885</v>
      </c>
      <c r="I225" s="19">
        <v>65</v>
      </c>
      <c r="J225" s="22">
        <f t="shared" si="9"/>
        <v>23.032558139534899</v>
      </c>
      <c r="K225" s="22">
        <f t="shared" si="11"/>
        <v>365</v>
      </c>
      <c r="L225" s="18">
        <f t="shared" si="10"/>
        <v>1238</v>
      </c>
    </row>
    <row r="226" spans="1:12" x14ac:dyDescent="0.3">
      <c r="A226" s="19">
        <v>221</v>
      </c>
      <c r="B226" s="57"/>
      <c r="C226" s="57"/>
      <c r="D226" s="57">
        <v>3</v>
      </c>
      <c r="E226" s="19">
        <v>0</v>
      </c>
      <c r="F226" s="19">
        <v>3</v>
      </c>
      <c r="G226" s="19">
        <v>618</v>
      </c>
      <c r="H226" s="19">
        <v>2032</v>
      </c>
      <c r="I226" s="19">
        <v>131</v>
      </c>
      <c r="J226" s="22">
        <f t="shared" si="9"/>
        <v>8.8896860986547104</v>
      </c>
      <c r="K226" s="22">
        <f t="shared" si="11"/>
        <v>1115</v>
      </c>
      <c r="L226" s="18">
        <f t="shared" si="10"/>
        <v>1239</v>
      </c>
    </row>
    <row r="227" spans="1:12" x14ac:dyDescent="0.3">
      <c r="A227" s="19">
        <v>222</v>
      </c>
      <c r="B227" s="57"/>
      <c r="C227" s="57"/>
      <c r="D227" s="57"/>
      <c r="E227" s="19">
        <v>1</v>
      </c>
      <c r="F227" s="19">
        <v>0</v>
      </c>
      <c r="G227" s="19">
        <v>619</v>
      </c>
      <c r="H227" s="19">
        <v>1770</v>
      </c>
      <c r="I227" s="19">
        <v>131</v>
      </c>
      <c r="J227" s="22">
        <f t="shared" si="9"/>
        <v>11.610785463071499</v>
      </c>
      <c r="K227" s="22">
        <f t="shared" si="11"/>
        <v>722</v>
      </c>
      <c r="L227" s="18">
        <f t="shared" si="10"/>
        <v>1238</v>
      </c>
    </row>
    <row r="228" spans="1:12" x14ac:dyDescent="0.3">
      <c r="A228" s="19">
        <v>223</v>
      </c>
      <c r="B228" s="57"/>
      <c r="C228" s="57"/>
      <c r="D228" s="57">
        <v>4</v>
      </c>
      <c r="E228" s="19">
        <v>0</v>
      </c>
      <c r="F228" s="19">
        <v>3</v>
      </c>
      <c r="G228" s="19">
        <v>618</v>
      </c>
      <c r="H228" s="19">
        <v>4065</v>
      </c>
      <c r="I228" s="19">
        <v>262</v>
      </c>
      <c r="J228" s="22">
        <f t="shared" si="9"/>
        <v>4.4428507395786596</v>
      </c>
      <c r="K228" s="22">
        <f t="shared" si="11"/>
        <v>2231</v>
      </c>
      <c r="L228" s="18">
        <f t="shared" si="10"/>
        <v>1239</v>
      </c>
    </row>
    <row r="229" spans="1:12" x14ac:dyDescent="0.3">
      <c r="A229" s="19">
        <v>224</v>
      </c>
      <c r="B229" s="57"/>
      <c r="C229" s="57"/>
      <c r="D229" s="57"/>
      <c r="E229" s="19">
        <v>1</v>
      </c>
      <c r="F229" s="19">
        <v>0</v>
      </c>
      <c r="G229" s="19">
        <v>619</v>
      </c>
      <c r="H229" s="19">
        <v>3541</v>
      </c>
      <c r="I229" s="19">
        <v>262</v>
      </c>
      <c r="J229" s="22">
        <f t="shared" si="9"/>
        <v>5.8019917984768599</v>
      </c>
      <c r="K229" s="22">
        <f t="shared" si="11"/>
        <v>1445</v>
      </c>
      <c r="L229" s="18">
        <f t="shared" si="10"/>
        <v>1238</v>
      </c>
    </row>
  </sheetData>
  <mergeCells count="144">
    <mergeCell ref="D218:D219"/>
    <mergeCell ref="D220:D221"/>
    <mergeCell ref="D222:D223"/>
    <mergeCell ref="D224:D225"/>
    <mergeCell ref="D226:D227"/>
    <mergeCell ref="D228:D229"/>
    <mergeCell ref="D200:D201"/>
    <mergeCell ref="D202:D203"/>
    <mergeCell ref="D204:D205"/>
    <mergeCell ref="D206:D207"/>
    <mergeCell ref="D208:D209"/>
    <mergeCell ref="D210:D211"/>
    <mergeCell ref="D212:D213"/>
    <mergeCell ref="D214:D215"/>
    <mergeCell ref="D216:D217"/>
    <mergeCell ref="D182:D183"/>
    <mergeCell ref="D184:D185"/>
    <mergeCell ref="D186:D187"/>
    <mergeCell ref="D188:D189"/>
    <mergeCell ref="D190:D191"/>
    <mergeCell ref="D192:D193"/>
    <mergeCell ref="D194:D195"/>
    <mergeCell ref="D196:D197"/>
    <mergeCell ref="D198:D199"/>
    <mergeCell ref="D164:D165"/>
    <mergeCell ref="D166:D167"/>
    <mergeCell ref="D168:D169"/>
    <mergeCell ref="D170:D171"/>
    <mergeCell ref="D172:D173"/>
    <mergeCell ref="D174:D175"/>
    <mergeCell ref="D176:D177"/>
    <mergeCell ref="D178:D179"/>
    <mergeCell ref="D180:D181"/>
    <mergeCell ref="D146:D147"/>
    <mergeCell ref="D148:D149"/>
    <mergeCell ref="D150:D151"/>
    <mergeCell ref="D152:D153"/>
    <mergeCell ref="D154:D155"/>
    <mergeCell ref="D156:D157"/>
    <mergeCell ref="D158:D159"/>
    <mergeCell ref="D160:D161"/>
    <mergeCell ref="D162:D163"/>
    <mergeCell ref="D128:D129"/>
    <mergeCell ref="D130:D131"/>
    <mergeCell ref="D132:D133"/>
    <mergeCell ref="D134:D135"/>
    <mergeCell ref="D136:D137"/>
    <mergeCell ref="D138:D139"/>
    <mergeCell ref="D140:D141"/>
    <mergeCell ref="D142:D143"/>
    <mergeCell ref="D144:D145"/>
    <mergeCell ref="D110:D111"/>
    <mergeCell ref="D112:D113"/>
    <mergeCell ref="D114:D115"/>
    <mergeCell ref="D116:D117"/>
    <mergeCell ref="D118:D119"/>
    <mergeCell ref="D120:D121"/>
    <mergeCell ref="D122:D123"/>
    <mergeCell ref="D124:D125"/>
    <mergeCell ref="D126:D127"/>
    <mergeCell ref="D92:D93"/>
    <mergeCell ref="D94:D95"/>
    <mergeCell ref="D96:D97"/>
    <mergeCell ref="D98:D99"/>
    <mergeCell ref="D100:D101"/>
    <mergeCell ref="D102:D103"/>
    <mergeCell ref="D104:D105"/>
    <mergeCell ref="D106:D107"/>
    <mergeCell ref="D108:D109"/>
    <mergeCell ref="D74:D75"/>
    <mergeCell ref="D76:D77"/>
    <mergeCell ref="D78:D79"/>
    <mergeCell ref="D80:D81"/>
    <mergeCell ref="D82:D83"/>
    <mergeCell ref="D84:D85"/>
    <mergeCell ref="D86:D87"/>
    <mergeCell ref="D88:D89"/>
    <mergeCell ref="D90:D91"/>
    <mergeCell ref="D56:D57"/>
    <mergeCell ref="D58:D59"/>
    <mergeCell ref="D60:D61"/>
    <mergeCell ref="D62:D63"/>
    <mergeCell ref="D64:D65"/>
    <mergeCell ref="D66:D67"/>
    <mergeCell ref="D68:D69"/>
    <mergeCell ref="D70:D71"/>
    <mergeCell ref="D72:D73"/>
    <mergeCell ref="D38:D39"/>
    <mergeCell ref="D40:D41"/>
    <mergeCell ref="D42:D43"/>
    <mergeCell ref="D44:D45"/>
    <mergeCell ref="D46:D47"/>
    <mergeCell ref="D48:D49"/>
    <mergeCell ref="D50:D51"/>
    <mergeCell ref="D52:D53"/>
    <mergeCell ref="D54:D55"/>
    <mergeCell ref="C166:C173"/>
    <mergeCell ref="C174:C181"/>
    <mergeCell ref="C182:C189"/>
    <mergeCell ref="C190:C197"/>
    <mergeCell ref="C198:C205"/>
    <mergeCell ref="C206:C213"/>
    <mergeCell ref="C214:C221"/>
    <mergeCell ref="C222:C229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B6:B45"/>
    <mergeCell ref="B46:B101"/>
    <mergeCell ref="B102:B165"/>
    <mergeCell ref="B166:B229"/>
    <mergeCell ref="C6:C13"/>
    <mergeCell ref="C14:C21"/>
    <mergeCell ref="C22:C29"/>
    <mergeCell ref="C30:C37"/>
    <mergeCell ref="C38:C45"/>
    <mergeCell ref="C46:C53"/>
    <mergeCell ref="C54:C61"/>
    <mergeCell ref="C62:C69"/>
    <mergeCell ref="C70:C77"/>
    <mergeCell ref="C78:C85"/>
    <mergeCell ref="C86:C93"/>
    <mergeCell ref="C94:C101"/>
    <mergeCell ref="C102:C109"/>
    <mergeCell ref="C110:C117"/>
    <mergeCell ref="C118:C125"/>
    <mergeCell ref="C126:C133"/>
    <mergeCell ref="C134:C141"/>
    <mergeCell ref="C142:C149"/>
    <mergeCell ref="C150:C157"/>
    <mergeCell ref="C158:C165"/>
  </mergeCells>
  <phoneticPr fontId="6" type="noConversion"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29"/>
  <sheetViews>
    <sheetView zoomScale="85" zoomScaleNormal="85" workbookViewId="0">
      <selection activeCell="G6" sqref="G6"/>
    </sheetView>
  </sheetViews>
  <sheetFormatPr defaultColWidth="9" defaultRowHeight="15.6" x14ac:dyDescent="0.3"/>
  <cols>
    <col min="1" max="1" width="16.81640625" style="2" customWidth="1"/>
    <col min="2" max="2" width="11.90625" customWidth="1"/>
    <col min="3" max="3" width="13.81640625" customWidth="1"/>
    <col min="4" max="4" width="11.08984375" customWidth="1"/>
    <col min="5" max="5" width="18" style="2" customWidth="1"/>
    <col min="6" max="6" width="16.26953125" style="2" customWidth="1"/>
    <col min="7" max="7" width="21" style="2" customWidth="1"/>
    <col min="8" max="9" width="17.1796875" style="2" customWidth="1"/>
    <col min="10" max="10" width="13" style="3" customWidth="1"/>
    <col min="11" max="11" width="12.36328125" style="3" customWidth="1"/>
    <col min="12" max="12" width="13.81640625" customWidth="1"/>
    <col min="14" max="14" width="60.26953125" customWidth="1"/>
  </cols>
  <sheetData>
    <row r="1" spans="1:14" x14ac:dyDescent="0.3">
      <c r="A1" s="4" t="s">
        <v>28</v>
      </c>
      <c r="B1" s="5" t="s">
        <v>29</v>
      </c>
      <c r="C1" s="6" t="s">
        <v>30</v>
      </c>
      <c r="D1" s="2"/>
      <c r="G1" s="3"/>
      <c r="H1" s="3"/>
      <c r="I1"/>
      <c r="J1"/>
      <c r="K1"/>
    </row>
    <row r="2" spans="1:14" x14ac:dyDescent="0.3">
      <c r="A2" s="7" t="s">
        <v>31</v>
      </c>
      <c r="B2" s="8">
        <v>14</v>
      </c>
      <c r="C2" s="9"/>
      <c r="D2" s="2" t="s">
        <v>32</v>
      </c>
      <c r="G2" s="3"/>
      <c r="H2" s="3"/>
      <c r="I2"/>
      <c r="J2"/>
      <c r="K2"/>
    </row>
    <row r="3" spans="1:14" x14ac:dyDescent="0.3">
      <c r="A3" s="10" t="s">
        <v>33</v>
      </c>
      <c r="B3" s="11">
        <v>3</v>
      </c>
      <c r="C3" s="12" t="s">
        <v>34</v>
      </c>
      <c r="D3" s="2" t="s">
        <v>35</v>
      </c>
      <c r="G3" s="3"/>
      <c r="H3" s="3"/>
      <c r="I3"/>
      <c r="J3"/>
      <c r="K3"/>
    </row>
    <row r="4" spans="1:14" x14ac:dyDescent="0.3">
      <c r="A4"/>
      <c r="B4" s="2"/>
      <c r="C4" s="2"/>
      <c r="D4" s="2"/>
      <c r="F4" s="2" t="s">
        <v>36</v>
      </c>
      <c r="G4" s="13" t="s">
        <v>37</v>
      </c>
      <c r="H4" s="13" t="s">
        <v>38</v>
      </c>
      <c r="I4" s="2" t="s">
        <v>39</v>
      </c>
      <c r="J4"/>
      <c r="K4"/>
    </row>
    <row r="5" spans="1:14" ht="195" customHeight="1" x14ac:dyDescent="0.3">
      <c r="A5" s="14" t="s">
        <v>40</v>
      </c>
      <c r="B5" s="15" t="s">
        <v>18</v>
      </c>
      <c r="C5" s="15" t="s">
        <v>41</v>
      </c>
      <c r="D5" s="15" t="s">
        <v>42</v>
      </c>
      <c r="E5" s="15" t="s">
        <v>43</v>
      </c>
      <c r="F5" s="16" t="s">
        <v>44</v>
      </c>
      <c r="G5" s="16" t="s">
        <v>45</v>
      </c>
      <c r="H5" s="17" t="s">
        <v>46</v>
      </c>
      <c r="I5" s="17" t="s">
        <v>47</v>
      </c>
      <c r="J5" s="17" t="s">
        <v>48</v>
      </c>
      <c r="K5" s="20" t="s">
        <v>49</v>
      </c>
      <c r="L5" s="20" t="s">
        <v>50</v>
      </c>
      <c r="N5" s="21" t="s">
        <v>51</v>
      </c>
    </row>
    <row r="6" spans="1:14" x14ac:dyDescent="0.3">
      <c r="A6" s="18">
        <v>1</v>
      </c>
      <c r="B6" s="56">
        <v>0</v>
      </c>
      <c r="C6" s="56">
        <v>0</v>
      </c>
      <c r="D6" s="56">
        <v>1</v>
      </c>
      <c r="E6" s="18">
        <v>0</v>
      </c>
      <c r="F6" s="18">
        <v>2</v>
      </c>
      <c r="G6" s="18">
        <v>7</v>
      </c>
      <c r="H6" s="18">
        <v>52</v>
      </c>
      <c r="I6" s="18">
        <v>4</v>
      </c>
      <c r="J6" s="22">
        <f t="shared" ref="J6:J69" si="0">8*(F6+(B$3-1)*G6)/(H6-(10-B$3)*I6)</f>
        <v>5.3333333333333304</v>
      </c>
      <c r="K6" s="22">
        <f t="shared" ref="K6:K69" si="1">IF(E6=1,(FLOOR((CEILING($B$2/G6,1)/($B$3-1)),1)*(H6-(10-$B$3)*I6))+(IF(MOD(CEILING($B$2/G6,1),$B$3-1)&gt;0,H6-(10-MOD(CEILING($B$2/G6,1),$B$3-1)-1)*I6,0)),(H6-(10-$B$3)*I6)*(CEILING($B$2/(G6*($B$3-1)+F6),1)))</f>
        <v>24</v>
      </c>
      <c r="L6" s="23">
        <f t="shared" ref="L6:L69" si="2">(F6+(B$3-1)*G6)</f>
        <v>16</v>
      </c>
      <c r="N6" s="21"/>
    </row>
    <row r="7" spans="1:14" x14ac:dyDescent="0.3">
      <c r="A7" s="19">
        <v>2</v>
      </c>
      <c r="B7" s="57"/>
      <c r="C7" s="57"/>
      <c r="D7" s="57"/>
      <c r="E7" s="19">
        <v>1</v>
      </c>
      <c r="F7" s="19">
        <v>0</v>
      </c>
      <c r="G7" s="19">
        <v>7</v>
      </c>
      <c r="H7" s="19">
        <v>46</v>
      </c>
      <c r="I7" s="19">
        <v>4</v>
      </c>
      <c r="J7" s="22">
        <f t="shared" si="0"/>
        <v>6.2222222222222197</v>
      </c>
      <c r="K7" s="22">
        <f t="shared" si="1"/>
        <v>18</v>
      </c>
      <c r="L7" s="18">
        <f t="shared" si="2"/>
        <v>14</v>
      </c>
    </row>
    <row r="8" spans="1:14" x14ac:dyDescent="0.3">
      <c r="A8" s="19">
        <v>3</v>
      </c>
      <c r="B8" s="57"/>
      <c r="C8" s="57"/>
      <c r="D8" s="57">
        <v>2</v>
      </c>
      <c r="E8" s="19">
        <v>0</v>
      </c>
      <c r="F8" s="19">
        <v>2</v>
      </c>
      <c r="G8" s="19">
        <v>7</v>
      </c>
      <c r="H8" s="19">
        <v>104</v>
      </c>
      <c r="I8" s="19">
        <v>8</v>
      </c>
      <c r="J8" s="22">
        <f t="shared" si="0"/>
        <v>2.6666666666666701</v>
      </c>
      <c r="K8" s="22">
        <f t="shared" si="1"/>
        <v>48</v>
      </c>
      <c r="L8" s="18">
        <f t="shared" si="2"/>
        <v>16</v>
      </c>
      <c r="N8" t="s">
        <v>52</v>
      </c>
    </row>
    <row r="9" spans="1:14" x14ac:dyDescent="0.3">
      <c r="A9" s="19">
        <v>4</v>
      </c>
      <c r="B9" s="57"/>
      <c r="C9" s="57"/>
      <c r="D9" s="57"/>
      <c r="E9" s="19">
        <v>1</v>
      </c>
      <c r="F9" s="19">
        <v>0</v>
      </c>
      <c r="G9" s="19">
        <v>7</v>
      </c>
      <c r="H9" s="19">
        <v>92</v>
      </c>
      <c r="I9" s="19">
        <v>8</v>
      </c>
      <c r="J9" s="22">
        <f t="shared" si="0"/>
        <v>3.1111111111111098</v>
      </c>
      <c r="K9" s="22">
        <f t="shared" si="1"/>
        <v>36</v>
      </c>
      <c r="L9" s="18">
        <f t="shared" si="2"/>
        <v>14</v>
      </c>
    </row>
    <row r="10" spans="1:14" x14ac:dyDescent="0.3">
      <c r="A10" s="19">
        <v>5</v>
      </c>
      <c r="B10" s="57"/>
      <c r="C10" s="57"/>
      <c r="D10" s="57">
        <v>3</v>
      </c>
      <c r="E10" s="19">
        <v>0</v>
      </c>
      <c r="F10" s="19">
        <v>2</v>
      </c>
      <c r="G10" s="19">
        <v>7</v>
      </c>
      <c r="H10" s="19">
        <v>208</v>
      </c>
      <c r="I10" s="19">
        <v>16</v>
      </c>
      <c r="J10" s="22">
        <f t="shared" si="0"/>
        <v>1.3333333333333299</v>
      </c>
      <c r="K10" s="22">
        <f t="shared" si="1"/>
        <v>96</v>
      </c>
      <c r="L10" s="18">
        <f t="shared" si="2"/>
        <v>16</v>
      </c>
      <c r="N10" t="s">
        <v>53</v>
      </c>
    </row>
    <row r="11" spans="1:14" x14ac:dyDescent="0.3">
      <c r="A11" s="19">
        <v>6</v>
      </c>
      <c r="B11" s="57"/>
      <c r="C11" s="57"/>
      <c r="D11" s="57"/>
      <c r="E11" s="19">
        <v>1</v>
      </c>
      <c r="F11" s="19">
        <v>0</v>
      </c>
      <c r="G11" s="19">
        <v>7</v>
      </c>
      <c r="H11" s="19">
        <v>185</v>
      </c>
      <c r="I11" s="19">
        <v>16</v>
      </c>
      <c r="J11" s="22">
        <f t="shared" si="0"/>
        <v>1.5342465753424701</v>
      </c>
      <c r="K11" s="22">
        <f t="shared" si="1"/>
        <v>73</v>
      </c>
      <c r="L11" s="18">
        <f t="shared" si="2"/>
        <v>14</v>
      </c>
    </row>
    <row r="12" spans="1:14" x14ac:dyDescent="0.3">
      <c r="A12" s="19">
        <v>7</v>
      </c>
      <c r="B12" s="57"/>
      <c r="C12" s="57"/>
      <c r="D12" s="57">
        <v>4</v>
      </c>
      <c r="E12" s="19">
        <v>0</v>
      </c>
      <c r="F12" s="19">
        <v>2</v>
      </c>
      <c r="G12" s="19">
        <v>7</v>
      </c>
      <c r="H12" s="19">
        <v>416</v>
      </c>
      <c r="I12" s="19">
        <v>32</v>
      </c>
      <c r="J12" s="22">
        <f t="shared" si="0"/>
        <v>0.66666666666666696</v>
      </c>
      <c r="K12" s="22">
        <f t="shared" si="1"/>
        <v>192</v>
      </c>
      <c r="L12" s="18">
        <f t="shared" si="2"/>
        <v>16</v>
      </c>
    </row>
    <row r="13" spans="1:14" x14ac:dyDescent="0.3">
      <c r="A13" s="19">
        <v>8</v>
      </c>
      <c r="B13" s="57"/>
      <c r="C13" s="57"/>
      <c r="D13" s="57"/>
      <c r="E13" s="19">
        <v>1</v>
      </c>
      <c r="F13" s="19">
        <v>0</v>
      </c>
      <c r="G13" s="19">
        <v>7</v>
      </c>
      <c r="H13" s="19">
        <v>371</v>
      </c>
      <c r="I13" s="19">
        <v>32</v>
      </c>
      <c r="J13" s="22">
        <f t="shared" si="0"/>
        <v>0.76190476190476197</v>
      </c>
      <c r="K13" s="22">
        <f t="shared" si="1"/>
        <v>147</v>
      </c>
      <c r="L13" s="18">
        <f t="shared" si="2"/>
        <v>14</v>
      </c>
    </row>
    <row r="14" spans="1:14" x14ac:dyDescent="0.3">
      <c r="A14" s="19">
        <v>9</v>
      </c>
      <c r="B14" s="57"/>
      <c r="C14" s="57">
        <v>1</v>
      </c>
      <c r="D14" s="57">
        <v>1</v>
      </c>
      <c r="E14" s="19">
        <v>0</v>
      </c>
      <c r="F14" s="19">
        <v>2</v>
      </c>
      <c r="G14" s="19">
        <v>9</v>
      </c>
      <c r="H14" s="18">
        <v>52</v>
      </c>
      <c r="I14" s="19">
        <v>4</v>
      </c>
      <c r="J14" s="22">
        <f t="shared" si="0"/>
        <v>6.6666666666666696</v>
      </c>
      <c r="K14" s="22">
        <f t="shared" si="1"/>
        <v>24</v>
      </c>
      <c r="L14" s="18">
        <f t="shared" si="2"/>
        <v>20</v>
      </c>
    </row>
    <row r="15" spans="1:14" x14ac:dyDescent="0.3">
      <c r="A15" s="19">
        <v>10</v>
      </c>
      <c r="B15" s="57"/>
      <c r="C15" s="57"/>
      <c r="D15" s="57"/>
      <c r="E15" s="19">
        <v>1</v>
      </c>
      <c r="F15" s="19">
        <v>0</v>
      </c>
      <c r="G15" s="19">
        <v>9</v>
      </c>
      <c r="H15" s="19">
        <v>46</v>
      </c>
      <c r="I15" s="19">
        <v>4</v>
      </c>
      <c r="J15" s="22">
        <f t="shared" si="0"/>
        <v>8</v>
      </c>
      <c r="K15" s="22">
        <f t="shared" si="1"/>
        <v>18</v>
      </c>
      <c r="L15" s="18">
        <f t="shared" si="2"/>
        <v>18</v>
      </c>
    </row>
    <row r="16" spans="1:14" x14ac:dyDescent="0.3">
      <c r="A16" s="19">
        <v>11</v>
      </c>
      <c r="B16" s="57"/>
      <c r="C16" s="57"/>
      <c r="D16" s="57">
        <v>2</v>
      </c>
      <c r="E16" s="19">
        <v>0</v>
      </c>
      <c r="F16" s="19">
        <v>2</v>
      </c>
      <c r="G16" s="19">
        <v>9</v>
      </c>
      <c r="H16" s="19">
        <v>104</v>
      </c>
      <c r="I16" s="19">
        <v>8</v>
      </c>
      <c r="J16" s="22">
        <f t="shared" si="0"/>
        <v>3.3333333333333299</v>
      </c>
      <c r="K16" s="22">
        <f t="shared" si="1"/>
        <v>48</v>
      </c>
      <c r="L16" s="18">
        <f t="shared" si="2"/>
        <v>20</v>
      </c>
    </row>
    <row r="17" spans="1:12" x14ac:dyDescent="0.3">
      <c r="A17" s="19">
        <v>12</v>
      </c>
      <c r="B17" s="57"/>
      <c r="C17" s="57"/>
      <c r="D17" s="57"/>
      <c r="E17" s="19">
        <v>1</v>
      </c>
      <c r="F17" s="19">
        <v>0</v>
      </c>
      <c r="G17" s="19">
        <v>9</v>
      </c>
      <c r="H17" s="19">
        <v>92</v>
      </c>
      <c r="I17" s="19">
        <v>8</v>
      </c>
      <c r="J17" s="22">
        <f t="shared" si="0"/>
        <v>4</v>
      </c>
      <c r="K17" s="22">
        <f t="shared" si="1"/>
        <v>36</v>
      </c>
      <c r="L17" s="18">
        <f t="shared" si="2"/>
        <v>18</v>
      </c>
    </row>
    <row r="18" spans="1:12" x14ac:dyDescent="0.3">
      <c r="A18" s="19">
        <v>13</v>
      </c>
      <c r="B18" s="57"/>
      <c r="C18" s="57"/>
      <c r="D18" s="57">
        <v>3</v>
      </c>
      <c r="E18" s="19">
        <v>0</v>
      </c>
      <c r="F18" s="19">
        <v>2</v>
      </c>
      <c r="G18" s="19">
        <v>9</v>
      </c>
      <c r="H18" s="19">
        <v>208</v>
      </c>
      <c r="I18" s="19">
        <v>16</v>
      </c>
      <c r="J18" s="22">
        <f t="shared" si="0"/>
        <v>1.6666666666666701</v>
      </c>
      <c r="K18" s="22">
        <f t="shared" si="1"/>
        <v>96</v>
      </c>
      <c r="L18" s="18">
        <f t="shared" si="2"/>
        <v>20</v>
      </c>
    </row>
    <row r="19" spans="1:12" x14ac:dyDescent="0.3">
      <c r="A19" s="19">
        <v>14</v>
      </c>
      <c r="B19" s="57"/>
      <c r="C19" s="57"/>
      <c r="D19" s="57"/>
      <c r="E19" s="19">
        <v>1</v>
      </c>
      <c r="F19" s="19">
        <v>0</v>
      </c>
      <c r="G19" s="19">
        <v>9</v>
      </c>
      <c r="H19" s="19">
        <v>185</v>
      </c>
      <c r="I19" s="19">
        <v>16</v>
      </c>
      <c r="J19" s="22">
        <f t="shared" si="0"/>
        <v>1.97260273972603</v>
      </c>
      <c r="K19" s="22">
        <f t="shared" si="1"/>
        <v>73</v>
      </c>
      <c r="L19" s="18">
        <f t="shared" si="2"/>
        <v>18</v>
      </c>
    </row>
    <row r="20" spans="1:12" x14ac:dyDescent="0.3">
      <c r="A20" s="19">
        <v>15</v>
      </c>
      <c r="B20" s="57"/>
      <c r="C20" s="57"/>
      <c r="D20" s="57">
        <v>4</v>
      </c>
      <c r="E20" s="19">
        <v>0</v>
      </c>
      <c r="F20" s="19">
        <v>2</v>
      </c>
      <c r="G20" s="19">
        <v>9</v>
      </c>
      <c r="H20" s="19">
        <v>416</v>
      </c>
      <c r="I20" s="19">
        <v>32</v>
      </c>
      <c r="J20" s="22">
        <f t="shared" si="0"/>
        <v>0.83333333333333304</v>
      </c>
      <c r="K20" s="22">
        <f t="shared" si="1"/>
        <v>192</v>
      </c>
      <c r="L20" s="18">
        <f t="shared" si="2"/>
        <v>20</v>
      </c>
    </row>
    <row r="21" spans="1:12" x14ac:dyDescent="0.3">
      <c r="A21" s="19">
        <v>16</v>
      </c>
      <c r="B21" s="57"/>
      <c r="C21" s="57"/>
      <c r="D21" s="57"/>
      <c r="E21" s="19">
        <v>1</v>
      </c>
      <c r="F21" s="19">
        <v>0</v>
      </c>
      <c r="G21" s="19">
        <v>9</v>
      </c>
      <c r="H21" s="19">
        <v>371</v>
      </c>
      <c r="I21" s="19">
        <v>32</v>
      </c>
      <c r="J21" s="22">
        <f t="shared" si="0"/>
        <v>0.97959183673469397</v>
      </c>
      <c r="K21" s="22">
        <f t="shared" si="1"/>
        <v>147</v>
      </c>
      <c r="L21" s="18">
        <f t="shared" si="2"/>
        <v>18</v>
      </c>
    </row>
    <row r="22" spans="1:12" x14ac:dyDescent="0.3">
      <c r="A22" s="19">
        <v>17</v>
      </c>
      <c r="B22" s="57"/>
      <c r="C22" s="57">
        <v>2</v>
      </c>
      <c r="D22" s="57">
        <v>1</v>
      </c>
      <c r="E22" s="19">
        <v>0</v>
      </c>
      <c r="F22" s="19">
        <v>2</v>
      </c>
      <c r="G22" s="19">
        <v>52</v>
      </c>
      <c r="H22" s="18">
        <v>52</v>
      </c>
      <c r="I22" s="19">
        <v>4</v>
      </c>
      <c r="J22" s="22">
        <f t="shared" si="0"/>
        <v>35.3333333333333</v>
      </c>
      <c r="K22" s="22">
        <f t="shared" si="1"/>
        <v>24</v>
      </c>
      <c r="L22" s="18">
        <f t="shared" si="2"/>
        <v>106</v>
      </c>
    </row>
    <row r="23" spans="1:12" x14ac:dyDescent="0.3">
      <c r="A23" s="19">
        <v>18</v>
      </c>
      <c r="B23" s="57"/>
      <c r="C23" s="57"/>
      <c r="D23" s="57"/>
      <c r="E23" s="19">
        <v>1</v>
      </c>
      <c r="F23" s="19">
        <v>0</v>
      </c>
      <c r="G23" s="19">
        <v>52</v>
      </c>
      <c r="H23" s="19">
        <v>46</v>
      </c>
      <c r="I23" s="19">
        <v>4</v>
      </c>
      <c r="J23" s="22">
        <f t="shared" si="0"/>
        <v>46.2222222222222</v>
      </c>
      <c r="K23" s="22">
        <f t="shared" si="1"/>
        <v>14</v>
      </c>
      <c r="L23" s="18">
        <f t="shared" si="2"/>
        <v>104</v>
      </c>
    </row>
    <row r="24" spans="1:12" x14ac:dyDescent="0.3">
      <c r="A24" s="19">
        <v>19</v>
      </c>
      <c r="B24" s="57"/>
      <c r="C24" s="57"/>
      <c r="D24" s="57">
        <v>2</v>
      </c>
      <c r="E24" s="19">
        <v>0</v>
      </c>
      <c r="F24" s="19">
        <v>2</v>
      </c>
      <c r="G24" s="19">
        <v>52</v>
      </c>
      <c r="H24" s="19">
        <v>104</v>
      </c>
      <c r="I24" s="19">
        <v>8</v>
      </c>
      <c r="J24" s="22">
        <f t="shared" si="0"/>
        <v>17.6666666666667</v>
      </c>
      <c r="K24" s="22">
        <f t="shared" si="1"/>
        <v>48</v>
      </c>
      <c r="L24" s="18">
        <f t="shared" si="2"/>
        <v>106</v>
      </c>
    </row>
    <row r="25" spans="1:12" x14ac:dyDescent="0.3">
      <c r="A25" s="19">
        <v>20</v>
      </c>
      <c r="B25" s="57"/>
      <c r="C25" s="57"/>
      <c r="D25" s="57"/>
      <c r="E25" s="19">
        <v>1</v>
      </c>
      <c r="F25" s="19">
        <v>0</v>
      </c>
      <c r="G25" s="19">
        <v>52</v>
      </c>
      <c r="H25" s="19">
        <v>92</v>
      </c>
      <c r="I25" s="19">
        <v>8</v>
      </c>
      <c r="J25" s="22">
        <f t="shared" si="0"/>
        <v>23.1111111111111</v>
      </c>
      <c r="K25" s="22">
        <f t="shared" si="1"/>
        <v>28</v>
      </c>
      <c r="L25" s="18">
        <f t="shared" si="2"/>
        <v>104</v>
      </c>
    </row>
    <row r="26" spans="1:12" x14ac:dyDescent="0.3">
      <c r="A26" s="19">
        <v>21</v>
      </c>
      <c r="B26" s="57"/>
      <c r="C26" s="57"/>
      <c r="D26" s="57">
        <v>3</v>
      </c>
      <c r="E26" s="19">
        <v>0</v>
      </c>
      <c r="F26" s="19">
        <v>2</v>
      </c>
      <c r="G26" s="19">
        <v>52</v>
      </c>
      <c r="H26" s="19">
        <v>208</v>
      </c>
      <c r="I26" s="19">
        <v>16</v>
      </c>
      <c r="J26" s="22">
        <f t="shared" si="0"/>
        <v>8.8333333333333304</v>
      </c>
      <c r="K26" s="22">
        <f t="shared" si="1"/>
        <v>96</v>
      </c>
      <c r="L26" s="18">
        <f t="shared" si="2"/>
        <v>106</v>
      </c>
    </row>
    <row r="27" spans="1:12" x14ac:dyDescent="0.3">
      <c r="A27" s="19">
        <v>22</v>
      </c>
      <c r="B27" s="57"/>
      <c r="C27" s="57"/>
      <c r="D27" s="57"/>
      <c r="E27" s="19">
        <v>1</v>
      </c>
      <c r="F27" s="19">
        <v>0</v>
      </c>
      <c r="G27" s="19">
        <v>52</v>
      </c>
      <c r="H27" s="19">
        <v>185</v>
      </c>
      <c r="I27" s="19">
        <v>16</v>
      </c>
      <c r="J27" s="22">
        <f t="shared" si="0"/>
        <v>11.3972602739726</v>
      </c>
      <c r="K27" s="22">
        <f t="shared" si="1"/>
        <v>57</v>
      </c>
      <c r="L27" s="18">
        <f t="shared" si="2"/>
        <v>104</v>
      </c>
    </row>
    <row r="28" spans="1:12" x14ac:dyDescent="0.3">
      <c r="A28" s="19">
        <v>23</v>
      </c>
      <c r="B28" s="57"/>
      <c r="C28" s="57"/>
      <c r="D28" s="57">
        <v>4</v>
      </c>
      <c r="E28" s="19">
        <v>0</v>
      </c>
      <c r="F28" s="19">
        <v>2</v>
      </c>
      <c r="G28" s="19">
        <v>52</v>
      </c>
      <c r="H28" s="19">
        <v>416</v>
      </c>
      <c r="I28" s="19">
        <v>32</v>
      </c>
      <c r="J28" s="22">
        <f t="shared" si="0"/>
        <v>4.4166666666666696</v>
      </c>
      <c r="K28" s="22">
        <f t="shared" si="1"/>
        <v>192</v>
      </c>
      <c r="L28" s="18">
        <f t="shared" si="2"/>
        <v>106</v>
      </c>
    </row>
    <row r="29" spans="1:12" x14ac:dyDescent="0.3">
      <c r="A29" s="19">
        <v>24</v>
      </c>
      <c r="B29" s="57"/>
      <c r="C29" s="57"/>
      <c r="D29" s="57"/>
      <c r="E29" s="19">
        <v>1</v>
      </c>
      <c r="F29" s="19">
        <v>0</v>
      </c>
      <c r="G29" s="19">
        <v>52</v>
      </c>
      <c r="H29" s="19">
        <v>371</v>
      </c>
      <c r="I29" s="19">
        <v>32</v>
      </c>
      <c r="J29" s="22">
        <f t="shared" si="0"/>
        <v>5.6598639455782296</v>
      </c>
      <c r="K29" s="22">
        <f t="shared" si="1"/>
        <v>115</v>
      </c>
      <c r="L29" s="18">
        <f t="shared" si="2"/>
        <v>104</v>
      </c>
    </row>
    <row r="30" spans="1:12" x14ac:dyDescent="0.3">
      <c r="A30" s="19">
        <v>25</v>
      </c>
      <c r="B30" s="57"/>
      <c r="C30" s="57">
        <v>3</v>
      </c>
      <c r="D30" s="57">
        <v>1</v>
      </c>
      <c r="E30" s="19">
        <v>0</v>
      </c>
      <c r="F30" s="18">
        <v>2</v>
      </c>
      <c r="G30" s="19">
        <v>66</v>
      </c>
      <c r="H30" s="18">
        <v>52</v>
      </c>
      <c r="I30" s="19">
        <v>4</v>
      </c>
      <c r="J30" s="22">
        <f t="shared" si="0"/>
        <v>44.6666666666667</v>
      </c>
      <c r="K30" s="22">
        <f t="shared" si="1"/>
        <v>24</v>
      </c>
      <c r="L30" s="18">
        <f t="shared" si="2"/>
        <v>134</v>
      </c>
    </row>
    <row r="31" spans="1:12" x14ac:dyDescent="0.3">
      <c r="A31" s="19">
        <v>26</v>
      </c>
      <c r="B31" s="57"/>
      <c r="C31" s="57"/>
      <c r="D31" s="57"/>
      <c r="E31" s="19">
        <v>1</v>
      </c>
      <c r="F31" s="19">
        <v>0</v>
      </c>
      <c r="G31" s="19">
        <v>66</v>
      </c>
      <c r="H31" s="19">
        <v>46</v>
      </c>
      <c r="I31" s="19">
        <v>4</v>
      </c>
      <c r="J31" s="22">
        <f t="shared" si="0"/>
        <v>58.6666666666667</v>
      </c>
      <c r="K31" s="22">
        <f t="shared" si="1"/>
        <v>14</v>
      </c>
      <c r="L31" s="18">
        <f t="shared" si="2"/>
        <v>132</v>
      </c>
    </row>
    <row r="32" spans="1:12" x14ac:dyDescent="0.3">
      <c r="A32" s="19">
        <v>27</v>
      </c>
      <c r="B32" s="57"/>
      <c r="C32" s="57"/>
      <c r="D32" s="57">
        <v>2</v>
      </c>
      <c r="E32" s="19">
        <v>0</v>
      </c>
      <c r="F32" s="19">
        <v>2</v>
      </c>
      <c r="G32" s="19">
        <v>66</v>
      </c>
      <c r="H32" s="19">
        <v>104</v>
      </c>
      <c r="I32" s="19">
        <v>8</v>
      </c>
      <c r="J32" s="22">
        <f t="shared" si="0"/>
        <v>22.3333333333333</v>
      </c>
      <c r="K32" s="22">
        <f t="shared" si="1"/>
        <v>48</v>
      </c>
      <c r="L32" s="18">
        <f t="shared" si="2"/>
        <v>134</v>
      </c>
    </row>
    <row r="33" spans="1:12" x14ac:dyDescent="0.3">
      <c r="A33" s="19">
        <v>28</v>
      </c>
      <c r="B33" s="57"/>
      <c r="C33" s="57"/>
      <c r="D33" s="57"/>
      <c r="E33" s="19">
        <v>1</v>
      </c>
      <c r="F33" s="19">
        <v>0</v>
      </c>
      <c r="G33" s="19">
        <v>66</v>
      </c>
      <c r="H33" s="19">
        <v>92</v>
      </c>
      <c r="I33" s="19">
        <v>8</v>
      </c>
      <c r="J33" s="22">
        <f t="shared" si="0"/>
        <v>29.3333333333333</v>
      </c>
      <c r="K33" s="22">
        <f t="shared" si="1"/>
        <v>28</v>
      </c>
      <c r="L33" s="18">
        <f t="shared" si="2"/>
        <v>132</v>
      </c>
    </row>
    <row r="34" spans="1:12" x14ac:dyDescent="0.3">
      <c r="A34" s="19">
        <v>29</v>
      </c>
      <c r="B34" s="57"/>
      <c r="C34" s="57"/>
      <c r="D34" s="57">
        <v>3</v>
      </c>
      <c r="E34" s="19">
        <v>0</v>
      </c>
      <c r="F34" s="19">
        <v>2</v>
      </c>
      <c r="G34" s="19">
        <v>66</v>
      </c>
      <c r="H34" s="19">
        <v>208</v>
      </c>
      <c r="I34" s="19">
        <v>16</v>
      </c>
      <c r="J34" s="22">
        <f t="shared" si="0"/>
        <v>11.1666666666667</v>
      </c>
      <c r="K34" s="22">
        <f t="shared" si="1"/>
        <v>96</v>
      </c>
      <c r="L34" s="18">
        <f t="shared" si="2"/>
        <v>134</v>
      </c>
    </row>
    <row r="35" spans="1:12" x14ac:dyDescent="0.3">
      <c r="A35" s="19">
        <v>30</v>
      </c>
      <c r="B35" s="57"/>
      <c r="C35" s="57"/>
      <c r="D35" s="57"/>
      <c r="E35" s="19">
        <v>1</v>
      </c>
      <c r="F35" s="19">
        <v>0</v>
      </c>
      <c r="G35" s="19">
        <v>66</v>
      </c>
      <c r="H35" s="19">
        <v>185</v>
      </c>
      <c r="I35" s="19">
        <v>16</v>
      </c>
      <c r="J35" s="22">
        <f t="shared" si="0"/>
        <v>14.4657534246575</v>
      </c>
      <c r="K35" s="22">
        <f t="shared" si="1"/>
        <v>57</v>
      </c>
      <c r="L35" s="18">
        <f t="shared" si="2"/>
        <v>132</v>
      </c>
    </row>
    <row r="36" spans="1:12" x14ac:dyDescent="0.3">
      <c r="A36" s="19">
        <v>31</v>
      </c>
      <c r="B36" s="57"/>
      <c r="C36" s="57"/>
      <c r="D36" s="57">
        <v>4</v>
      </c>
      <c r="E36" s="19">
        <v>0</v>
      </c>
      <c r="F36" s="19">
        <v>2</v>
      </c>
      <c r="G36" s="19">
        <v>66</v>
      </c>
      <c r="H36" s="19">
        <v>416</v>
      </c>
      <c r="I36" s="19">
        <v>32</v>
      </c>
      <c r="J36" s="22">
        <f t="shared" si="0"/>
        <v>5.5833333333333304</v>
      </c>
      <c r="K36" s="22">
        <f t="shared" si="1"/>
        <v>192</v>
      </c>
      <c r="L36" s="18">
        <f t="shared" si="2"/>
        <v>134</v>
      </c>
    </row>
    <row r="37" spans="1:12" x14ac:dyDescent="0.3">
      <c r="A37" s="19">
        <v>32</v>
      </c>
      <c r="B37" s="57"/>
      <c r="C37" s="57"/>
      <c r="D37" s="57"/>
      <c r="E37" s="19">
        <v>1</v>
      </c>
      <c r="F37" s="19">
        <v>0</v>
      </c>
      <c r="G37" s="19">
        <v>66</v>
      </c>
      <c r="H37" s="19">
        <v>371</v>
      </c>
      <c r="I37" s="19">
        <v>32</v>
      </c>
      <c r="J37" s="22">
        <f t="shared" si="0"/>
        <v>7.1836734693877604</v>
      </c>
      <c r="K37" s="22">
        <f t="shared" si="1"/>
        <v>115</v>
      </c>
      <c r="L37" s="18">
        <f t="shared" si="2"/>
        <v>132</v>
      </c>
    </row>
    <row r="38" spans="1:12" x14ac:dyDescent="0.3">
      <c r="A38" s="19">
        <v>33</v>
      </c>
      <c r="B38" s="57"/>
      <c r="C38" s="57">
        <v>4</v>
      </c>
      <c r="D38" s="57">
        <v>1</v>
      </c>
      <c r="E38" s="19">
        <v>0</v>
      </c>
      <c r="F38" s="19">
        <v>2</v>
      </c>
      <c r="G38" s="19">
        <v>80</v>
      </c>
      <c r="H38" s="18">
        <v>52</v>
      </c>
      <c r="I38" s="19">
        <v>4</v>
      </c>
      <c r="J38" s="22">
        <f t="shared" si="0"/>
        <v>54</v>
      </c>
      <c r="K38" s="22">
        <f t="shared" si="1"/>
        <v>24</v>
      </c>
      <c r="L38" s="18">
        <f t="shared" si="2"/>
        <v>162</v>
      </c>
    </row>
    <row r="39" spans="1:12" x14ac:dyDescent="0.3">
      <c r="A39" s="19">
        <v>34</v>
      </c>
      <c r="B39" s="57"/>
      <c r="C39" s="57"/>
      <c r="D39" s="57"/>
      <c r="E39" s="19">
        <v>1</v>
      </c>
      <c r="F39" s="19">
        <v>0</v>
      </c>
      <c r="G39" s="19">
        <v>80</v>
      </c>
      <c r="H39" s="19">
        <v>46</v>
      </c>
      <c r="I39" s="19">
        <v>4</v>
      </c>
      <c r="J39" s="22">
        <f t="shared" si="0"/>
        <v>71.1111111111111</v>
      </c>
      <c r="K39" s="22">
        <f t="shared" si="1"/>
        <v>14</v>
      </c>
      <c r="L39" s="18">
        <f t="shared" si="2"/>
        <v>160</v>
      </c>
    </row>
    <row r="40" spans="1:12" x14ac:dyDescent="0.3">
      <c r="A40" s="19">
        <v>35</v>
      </c>
      <c r="B40" s="57"/>
      <c r="C40" s="57"/>
      <c r="D40" s="57">
        <v>2</v>
      </c>
      <c r="E40" s="19">
        <v>0</v>
      </c>
      <c r="F40" s="19">
        <v>2</v>
      </c>
      <c r="G40" s="19">
        <v>80</v>
      </c>
      <c r="H40" s="19">
        <v>104</v>
      </c>
      <c r="I40" s="19">
        <v>8</v>
      </c>
      <c r="J40" s="22">
        <f t="shared" si="0"/>
        <v>27</v>
      </c>
      <c r="K40" s="22">
        <f t="shared" si="1"/>
        <v>48</v>
      </c>
      <c r="L40" s="18">
        <f t="shared" si="2"/>
        <v>162</v>
      </c>
    </row>
    <row r="41" spans="1:12" x14ac:dyDescent="0.3">
      <c r="A41" s="19">
        <v>36</v>
      </c>
      <c r="B41" s="57"/>
      <c r="C41" s="57"/>
      <c r="D41" s="57"/>
      <c r="E41" s="19">
        <v>1</v>
      </c>
      <c r="F41" s="19">
        <v>0</v>
      </c>
      <c r="G41" s="19">
        <v>80</v>
      </c>
      <c r="H41" s="19">
        <v>92</v>
      </c>
      <c r="I41" s="19">
        <v>8</v>
      </c>
      <c r="J41" s="22">
        <f t="shared" si="0"/>
        <v>35.5555555555556</v>
      </c>
      <c r="K41" s="22">
        <f t="shared" si="1"/>
        <v>28</v>
      </c>
      <c r="L41" s="18">
        <f t="shared" si="2"/>
        <v>160</v>
      </c>
    </row>
    <row r="42" spans="1:12" x14ac:dyDescent="0.3">
      <c r="A42" s="19">
        <v>37</v>
      </c>
      <c r="B42" s="57"/>
      <c r="C42" s="57"/>
      <c r="D42" s="57">
        <v>3</v>
      </c>
      <c r="E42" s="19">
        <v>0</v>
      </c>
      <c r="F42" s="19">
        <v>2</v>
      </c>
      <c r="G42" s="19">
        <v>80</v>
      </c>
      <c r="H42" s="19">
        <v>208</v>
      </c>
      <c r="I42" s="19">
        <v>16</v>
      </c>
      <c r="J42" s="22">
        <f t="shared" si="0"/>
        <v>13.5</v>
      </c>
      <c r="K42" s="22">
        <f t="shared" si="1"/>
        <v>96</v>
      </c>
      <c r="L42" s="18">
        <f t="shared" si="2"/>
        <v>162</v>
      </c>
    </row>
    <row r="43" spans="1:12" x14ac:dyDescent="0.3">
      <c r="A43" s="19">
        <v>38</v>
      </c>
      <c r="B43" s="57"/>
      <c r="C43" s="57"/>
      <c r="D43" s="57"/>
      <c r="E43" s="19">
        <v>1</v>
      </c>
      <c r="F43" s="19">
        <v>0</v>
      </c>
      <c r="G43" s="19">
        <v>80</v>
      </c>
      <c r="H43" s="19">
        <v>185</v>
      </c>
      <c r="I43" s="19">
        <v>16</v>
      </c>
      <c r="J43" s="22">
        <f t="shared" si="0"/>
        <v>17.5342465753425</v>
      </c>
      <c r="K43" s="22">
        <f t="shared" si="1"/>
        <v>57</v>
      </c>
      <c r="L43" s="18">
        <f t="shared" si="2"/>
        <v>160</v>
      </c>
    </row>
    <row r="44" spans="1:12" x14ac:dyDescent="0.3">
      <c r="A44" s="19">
        <v>39</v>
      </c>
      <c r="B44" s="57"/>
      <c r="C44" s="57"/>
      <c r="D44" s="57">
        <v>4</v>
      </c>
      <c r="E44" s="19">
        <v>0</v>
      </c>
      <c r="F44" s="19">
        <v>2</v>
      </c>
      <c r="G44" s="19">
        <v>80</v>
      </c>
      <c r="H44" s="19">
        <v>416</v>
      </c>
      <c r="I44" s="19">
        <v>32</v>
      </c>
      <c r="J44" s="22">
        <f t="shared" si="0"/>
        <v>6.75</v>
      </c>
      <c r="K44" s="22">
        <f t="shared" si="1"/>
        <v>192</v>
      </c>
      <c r="L44" s="18">
        <f t="shared" si="2"/>
        <v>162</v>
      </c>
    </row>
    <row r="45" spans="1:12" x14ac:dyDescent="0.3">
      <c r="A45" s="19">
        <v>40</v>
      </c>
      <c r="B45" s="57"/>
      <c r="C45" s="57"/>
      <c r="D45" s="57"/>
      <c r="E45" s="19">
        <v>1</v>
      </c>
      <c r="F45" s="19">
        <v>0</v>
      </c>
      <c r="G45" s="19">
        <v>80</v>
      </c>
      <c r="H45" s="19">
        <v>371</v>
      </c>
      <c r="I45" s="19">
        <v>32</v>
      </c>
      <c r="J45" s="22">
        <f t="shared" si="0"/>
        <v>8.7074829931972797</v>
      </c>
      <c r="K45" s="22">
        <f t="shared" si="1"/>
        <v>115</v>
      </c>
      <c r="L45" s="18">
        <f t="shared" si="2"/>
        <v>160</v>
      </c>
    </row>
    <row r="46" spans="1:12" x14ac:dyDescent="0.3">
      <c r="A46" s="19">
        <v>41</v>
      </c>
      <c r="B46" s="57">
        <v>1</v>
      </c>
      <c r="C46" s="57">
        <v>0</v>
      </c>
      <c r="D46" s="57">
        <v>1</v>
      </c>
      <c r="E46" s="19">
        <v>0</v>
      </c>
      <c r="F46" s="19">
        <v>2</v>
      </c>
      <c r="G46" s="18">
        <v>7</v>
      </c>
      <c r="H46" s="19">
        <v>103</v>
      </c>
      <c r="I46" s="19">
        <v>8</v>
      </c>
      <c r="J46" s="22">
        <f t="shared" si="0"/>
        <v>2.7234042553191502</v>
      </c>
      <c r="K46" s="22">
        <f t="shared" si="1"/>
        <v>47</v>
      </c>
      <c r="L46" s="18">
        <f t="shared" si="2"/>
        <v>16</v>
      </c>
    </row>
    <row r="47" spans="1:12" x14ac:dyDescent="0.3">
      <c r="A47" s="19">
        <v>42</v>
      </c>
      <c r="B47" s="57"/>
      <c r="C47" s="57"/>
      <c r="D47" s="57"/>
      <c r="E47" s="19">
        <v>1</v>
      </c>
      <c r="F47" s="19">
        <v>0</v>
      </c>
      <c r="G47" s="19">
        <v>7</v>
      </c>
      <c r="H47" s="19">
        <v>92</v>
      </c>
      <c r="I47" s="19">
        <v>8</v>
      </c>
      <c r="J47" s="22">
        <f t="shared" si="0"/>
        <v>3.1111111111111098</v>
      </c>
      <c r="K47" s="22">
        <f t="shared" si="1"/>
        <v>36</v>
      </c>
      <c r="L47" s="18">
        <f t="shared" si="2"/>
        <v>14</v>
      </c>
    </row>
    <row r="48" spans="1:12" x14ac:dyDescent="0.3">
      <c r="A48" s="19">
        <v>43</v>
      </c>
      <c r="B48" s="57"/>
      <c r="C48" s="57"/>
      <c r="D48" s="57">
        <v>2</v>
      </c>
      <c r="E48" s="19">
        <v>0</v>
      </c>
      <c r="F48" s="19">
        <v>2</v>
      </c>
      <c r="G48" s="19">
        <v>7</v>
      </c>
      <c r="H48" s="19">
        <v>207</v>
      </c>
      <c r="I48" s="19">
        <v>16</v>
      </c>
      <c r="J48" s="22">
        <f t="shared" si="0"/>
        <v>1.34736842105263</v>
      </c>
      <c r="K48" s="22">
        <f t="shared" si="1"/>
        <v>95</v>
      </c>
      <c r="L48" s="18">
        <f t="shared" si="2"/>
        <v>16</v>
      </c>
    </row>
    <row r="49" spans="1:12" x14ac:dyDescent="0.3">
      <c r="A49" s="19">
        <v>44</v>
      </c>
      <c r="B49" s="57"/>
      <c r="C49" s="57"/>
      <c r="D49" s="57"/>
      <c r="E49" s="19">
        <v>1</v>
      </c>
      <c r="F49" s="19">
        <v>0</v>
      </c>
      <c r="G49" s="19">
        <v>7</v>
      </c>
      <c r="H49" s="19">
        <v>184</v>
      </c>
      <c r="I49" s="19">
        <v>16</v>
      </c>
      <c r="J49" s="22">
        <f t="shared" si="0"/>
        <v>1.55555555555556</v>
      </c>
      <c r="K49" s="22">
        <f t="shared" si="1"/>
        <v>72</v>
      </c>
      <c r="L49" s="18">
        <f t="shared" si="2"/>
        <v>14</v>
      </c>
    </row>
    <row r="50" spans="1:12" x14ac:dyDescent="0.3">
      <c r="A50" s="19">
        <v>45</v>
      </c>
      <c r="B50" s="57"/>
      <c r="C50" s="57"/>
      <c r="D50" s="57">
        <v>3</v>
      </c>
      <c r="E50" s="19">
        <v>0</v>
      </c>
      <c r="F50" s="19">
        <v>2</v>
      </c>
      <c r="G50" s="19">
        <v>7</v>
      </c>
      <c r="H50" s="19">
        <v>414</v>
      </c>
      <c r="I50" s="19">
        <v>32</v>
      </c>
      <c r="J50" s="22">
        <f t="shared" si="0"/>
        <v>0.673684210526316</v>
      </c>
      <c r="K50" s="22">
        <f t="shared" si="1"/>
        <v>190</v>
      </c>
      <c r="L50" s="18">
        <f t="shared" si="2"/>
        <v>16</v>
      </c>
    </row>
    <row r="51" spans="1:12" x14ac:dyDescent="0.3">
      <c r="A51" s="19">
        <v>46</v>
      </c>
      <c r="B51" s="57"/>
      <c r="C51" s="57"/>
      <c r="D51" s="57"/>
      <c r="E51" s="19">
        <v>1</v>
      </c>
      <c r="F51" s="19">
        <v>0</v>
      </c>
      <c r="G51" s="19">
        <v>7</v>
      </c>
      <c r="H51" s="19">
        <v>369</v>
      </c>
      <c r="I51" s="19">
        <v>32</v>
      </c>
      <c r="J51" s="22">
        <f t="shared" si="0"/>
        <v>0.77241379310344804</v>
      </c>
      <c r="K51" s="22">
        <f t="shared" si="1"/>
        <v>145</v>
      </c>
      <c r="L51" s="18">
        <f t="shared" si="2"/>
        <v>14</v>
      </c>
    </row>
    <row r="52" spans="1:12" x14ac:dyDescent="0.3">
      <c r="A52" s="19">
        <v>47</v>
      </c>
      <c r="B52" s="57"/>
      <c r="C52" s="57"/>
      <c r="D52" s="57">
        <v>4</v>
      </c>
      <c r="E52" s="19">
        <v>0</v>
      </c>
      <c r="F52" s="19">
        <v>2</v>
      </c>
      <c r="G52" s="19">
        <v>7</v>
      </c>
      <c r="H52" s="19">
        <v>829</v>
      </c>
      <c r="I52" s="19">
        <v>65</v>
      </c>
      <c r="J52" s="22">
        <f t="shared" si="0"/>
        <v>0.34224598930481298</v>
      </c>
      <c r="K52" s="22">
        <f t="shared" si="1"/>
        <v>374</v>
      </c>
      <c r="L52" s="18">
        <f t="shared" si="2"/>
        <v>16</v>
      </c>
    </row>
    <row r="53" spans="1:12" x14ac:dyDescent="0.3">
      <c r="A53" s="19">
        <v>48</v>
      </c>
      <c r="B53" s="57"/>
      <c r="C53" s="57"/>
      <c r="D53" s="57"/>
      <c r="E53" s="19">
        <v>1</v>
      </c>
      <c r="F53" s="19">
        <v>0</v>
      </c>
      <c r="G53" s="19">
        <v>7</v>
      </c>
      <c r="H53" s="19">
        <v>738</v>
      </c>
      <c r="I53" s="19">
        <v>65</v>
      </c>
      <c r="J53" s="22">
        <f t="shared" si="0"/>
        <v>0.395759717314488</v>
      </c>
      <c r="K53" s="22">
        <f t="shared" si="1"/>
        <v>283</v>
      </c>
      <c r="L53" s="18">
        <f t="shared" si="2"/>
        <v>14</v>
      </c>
    </row>
    <row r="54" spans="1:12" x14ac:dyDescent="0.3">
      <c r="A54" s="19">
        <v>49</v>
      </c>
      <c r="B54" s="57"/>
      <c r="C54" s="57">
        <v>1</v>
      </c>
      <c r="D54" s="57">
        <v>1</v>
      </c>
      <c r="E54" s="19">
        <v>0</v>
      </c>
      <c r="F54" s="18">
        <v>2</v>
      </c>
      <c r="G54" s="19">
        <v>15</v>
      </c>
      <c r="H54" s="19">
        <v>103</v>
      </c>
      <c r="I54" s="19">
        <v>8</v>
      </c>
      <c r="J54" s="22">
        <f t="shared" si="0"/>
        <v>5.4468085106383004</v>
      </c>
      <c r="K54" s="22">
        <f t="shared" si="1"/>
        <v>47</v>
      </c>
      <c r="L54" s="18">
        <f t="shared" si="2"/>
        <v>32</v>
      </c>
    </row>
    <row r="55" spans="1:12" x14ac:dyDescent="0.3">
      <c r="A55" s="19">
        <v>50</v>
      </c>
      <c r="B55" s="57"/>
      <c r="C55" s="57"/>
      <c r="D55" s="57"/>
      <c r="E55" s="19">
        <v>1</v>
      </c>
      <c r="F55" s="19">
        <v>0</v>
      </c>
      <c r="G55" s="19">
        <v>15</v>
      </c>
      <c r="H55" s="19">
        <v>92</v>
      </c>
      <c r="I55" s="19">
        <v>8</v>
      </c>
      <c r="J55" s="22">
        <f t="shared" si="0"/>
        <v>6.6666666666666696</v>
      </c>
      <c r="K55" s="22">
        <f t="shared" si="1"/>
        <v>28</v>
      </c>
      <c r="L55" s="18">
        <f t="shared" si="2"/>
        <v>30</v>
      </c>
    </row>
    <row r="56" spans="1:12" x14ac:dyDescent="0.3">
      <c r="A56" s="19">
        <v>51</v>
      </c>
      <c r="B56" s="57"/>
      <c r="C56" s="57"/>
      <c r="D56" s="57">
        <v>2</v>
      </c>
      <c r="E56" s="19">
        <v>0</v>
      </c>
      <c r="F56" s="19">
        <v>2</v>
      </c>
      <c r="G56" s="19">
        <v>15</v>
      </c>
      <c r="H56" s="19">
        <v>207</v>
      </c>
      <c r="I56" s="19">
        <v>16</v>
      </c>
      <c r="J56" s="22">
        <f t="shared" si="0"/>
        <v>2.69473684210526</v>
      </c>
      <c r="K56" s="22">
        <f t="shared" si="1"/>
        <v>95</v>
      </c>
      <c r="L56" s="18">
        <f t="shared" si="2"/>
        <v>32</v>
      </c>
    </row>
    <row r="57" spans="1:12" x14ac:dyDescent="0.3">
      <c r="A57" s="19">
        <v>52</v>
      </c>
      <c r="B57" s="57"/>
      <c r="C57" s="57"/>
      <c r="D57" s="57"/>
      <c r="E57" s="19">
        <v>1</v>
      </c>
      <c r="F57" s="19">
        <v>0</v>
      </c>
      <c r="G57" s="19">
        <v>15</v>
      </c>
      <c r="H57" s="19">
        <v>184</v>
      </c>
      <c r="I57" s="19">
        <v>16</v>
      </c>
      <c r="J57" s="22">
        <f t="shared" si="0"/>
        <v>3.3333333333333299</v>
      </c>
      <c r="K57" s="22">
        <f t="shared" si="1"/>
        <v>56</v>
      </c>
      <c r="L57" s="18">
        <f t="shared" si="2"/>
        <v>30</v>
      </c>
    </row>
    <row r="58" spans="1:12" x14ac:dyDescent="0.3">
      <c r="A58" s="19">
        <v>53</v>
      </c>
      <c r="B58" s="57"/>
      <c r="C58" s="57"/>
      <c r="D58" s="57">
        <v>3</v>
      </c>
      <c r="E58" s="19">
        <v>0</v>
      </c>
      <c r="F58" s="19">
        <v>2</v>
      </c>
      <c r="G58" s="19">
        <v>15</v>
      </c>
      <c r="H58" s="19">
        <v>414</v>
      </c>
      <c r="I58" s="19">
        <v>32</v>
      </c>
      <c r="J58" s="22">
        <f t="shared" si="0"/>
        <v>1.34736842105263</v>
      </c>
      <c r="K58" s="22">
        <f t="shared" si="1"/>
        <v>190</v>
      </c>
      <c r="L58" s="18">
        <f t="shared" si="2"/>
        <v>32</v>
      </c>
    </row>
    <row r="59" spans="1:12" x14ac:dyDescent="0.3">
      <c r="A59" s="19">
        <v>54</v>
      </c>
      <c r="B59" s="57"/>
      <c r="C59" s="57"/>
      <c r="D59" s="57"/>
      <c r="E59" s="19">
        <v>1</v>
      </c>
      <c r="F59" s="19">
        <v>0</v>
      </c>
      <c r="G59" s="19">
        <v>15</v>
      </c>
      <c r="H59" s="19">
        <v>369</v>
      </c>
      <c r="I59" s="19">
        <v>32</v>
      </c>
      <c r="J59" s="22">
        <f t="shared" si="0"/>
        <v>1.6551724137931001</v>
      </c>
      <c r="K59" s="22">
        <f t="shared" si="1"/>
        <v>113</v>
      </c>
      <c r="L59" s="18">
        <f t="shared" si="2"/>
        <v>30</v>
      </c>
    </row>
    <row r="60" spans="1:12" x14ac:dyDescent="0.3">
      <c r="A60" s="19">
        <v>55</v>
      </c>
      <c r="B60" s="57"/>
      <c r="C60" s="57"/>
      <c r="D60" s="57">
        <v>4</v>
      </c>
      <c r="E60" s="19">
        <v>0</v>
      </c>
      <c r="F60" s="19">
        <v>2</v>
      </c>
      <c r="G60" s="19">
        <v>15</v>
      </c>
      <c r="H60" s="19">
        <v>829</v>
      </c>
      <c r="I60" s="19">
        <v>65</v>
      </c>
      <c r="J60" s="22">
        <f t="shared" si="0"/>
        <v>0.68449197860962596</v>
      </c>
      <c r="K60" s="22">
        <f t="shared" si="1"/>
        <v>374</v>
      </c>
      <c r="L60" s="18">
        <f t="shared" si="2"/>
        <v>32</v>
      </c>
    </row>
    <row r="61" spans="1:12" x14ac:dyDescent="0.3">
      <c r="A61" s="19">
        <v>56</v>
      </c>
      <c r="B61" s="57"/>
      <c r="C61" s="57"/>
      <c r="D61" s="57"/>
      <c r="E61" s="19">
        <v>1</v>
      </c>
      <c r="F61" s="19">
        <v>0</v>
      </c>
      <c r="G61" s="19">
        <v>15</v>
      </c>
      <c r="H61" s="19">
        <v>738</v>
      </c>
      <c r="I61" s="19">
        <v>65</v>
      </c>
      <c r="J61" s="22">
        <f t="shared" si="0"/>
        <v>0.84805653710247397</v>
      </c>
      <c r="K61" s="22">
        <f t="shared" si="1"/>
        <v>218</v>
      </c>
      <c r="L61" s="18">
        <f t="shared" si="2"/>
        <v>30</v>
      </c>
    </row>
    <row r="62" spans="1:12" x14ac:dyDescent="0.3">
      <c r="A62" s="19">
        <v>57</v>
      </c>
      <c r="B62" s="57"/>
      <c r="C62" s="57">
        <v>2</v>
      </c>
      <c r="D62" s="57">
        <v>1</v>
      </c>
      <c r="E62" s="19">
        <v>0</v>
      </c>
      <c r="F62" s="19">
        <v>2</v>
      </c>
      <c r="G62" s="19">
        <v>22</v>
      </c>
      <c r="H62" s="19">
        <v>103</v>
      </c>
      <c r="I62" s="19">
        <v>8</v>
      </c>
      <c r="J62" s="22">
        <f t="shared" si="0"/>
        <v>7.8297872340425503</v>
      </c>
      <c r="K62" s="22">
        <f t="shared" si="1"/>
        <v>47</v>
      </c>
      <c r="L62" s="18">
        <f t="shared" si="2"/>
        <v>46</v>
      </c>
    </row>
    <row r="63" spans="1:12" x14ac:dyDescent="0.3">
      <c r="A63" s="19">
        <v>58</v>
      </c>
      <c r="B63" s="57"/>
      <c r="C63" s="57"/>
      <c r="D63" s="57"/>
      <c r="E63" s="19">
        <v>1</v>
      </c>
      <c r="F63" s="19">
        <v>0</v>
      </c>
      <c r="G63" s="19">
        <v>22</v>
      </c>
      <c r="H63" s="19">
        <v>92</v>
      </c>
      <c r="I63" s="19">
        <v>8</v>
      </c>
      <c r="J63" s="22">
        <f t="shared" si="0"/>
        <v>9.7777777777777803</v>
      </c>
      <c r="K63" s="22">
        <f t="shared" si="1"/>
        <v>28</v>
      </c>
      <c r="L63" s="18">
        <f t="shared" si="2"/>
        <v>44</v>
      </c>
    </row>
    <row r="64" spans="1:12" x14ac:dyDescent="0.3">
      <c r="A64" s="19">
        <v>59</v>
      </c>
      <c r="B64" s="57"/>
      <c r="C64" s="57"/>
      <c r="D64" s="57">
        <v>2</v>
      </c>
      <c r="E64" s="19">
        <v>0</v>
      </c>
      <c r="F64" s="19">
        <v>2</v>
      </c>
      <c r="G64" s="19">
        <v>22</v>
      </c>
      <c r="H64" s="19">
        <v>207</v>
      </c>
      <c r="I64" s="19">
        <v>16</v>
      </c>
      <c r="J64" s="22">
        <f t="shared" si="0"/>
        <v>3.8736842105263198</v>
      </c>
      <c r="K64" s="22">
        <f t="shared" si="1"/>
        <v>95</v>
      </c>
      <c r="L64" s="18">
        <f t="shared" si="2"/>
        <v>46</v>
      </c>
    </row>
    <row r="65" spans="1:12" x14ac:dyDescent="0.3">
      <c r="A65" s="19">
        <v>60</v>
      </c>
      <c r="B65" s="57"/>
      <c r="C65" s="57"/>
      <c r="D65" s="57"/>
      <c r="E65" s="19">
        <v>1</v>
      </c>
      <c r="F65" s="19">
        <v>0</v>
      </c>
      <c r="G65" s="19">
        <v>22</v>
      </c>
      <c r="H65" s="19">
        <v>184</v>
      </c>
      <c r="I65" s="19">
        <v>16</v>
      </c>
      <c r="J65" s="22">
        <f t="shared" si="0"/>
        <v>4.8888888888888902</v>
      </c>
      <c r="K65" s="22">
        <f t="shared" si="1"/>
        <v>56</v>
      </c>
      <c r="L65" s="18">
        <f t="shared" si="2"/>
        <v>44</v>
      </c>
    </row>
    <row r="66" spans="1:12" x14ac:dyDescent="0.3">
      <c r="A66" s="19">
        <v>61</v>
      </c>
      <c r="B66" s="57"/>
      <c r="C66" s="57"/>
      <c r="D66" s="57">
        <v>3</v>
      </c>
      <c r="E66" s="19">
        <v>0</v>
      </c>
      <c r="F66" s="19">
        <v>2</v>
      </c>
      <c r="G66" s="19">
        <v>22</v>
      </c>
      <c r="H66" s="19">
        <v>414</v>
      </c>
      <c r="I66" s="19">
        <v>32</v>
      </c>
      <c r="J66" s="22">
        <f t="shared" si="0"/>
        <v>1.9368421052631599</v>
      </c>
      <c r="K66" s="22">
        <f t="shared" si="1"/>
        <v>190</v>
      </c>
      <c r="L66" s="18">
        <f t="shared" si="2"/>
        <v>46</v>
      </c>
    </row>
    <row r="67" spans="1:12" x14ac:dyDescent="0.3">
      <c r="A67" s="19">
        <v>62</v>
      </c>
      <c r="B67" s="57"/>
      <c r="C67" s="57"/>
      <c r="D67" s="57"/>
      <c r="E67" s="19">
        <v>1</v>
      </c>
      <c r="F67" s="19">
        <v>0</v>
      </c>
      <c r="G67" s="19">
        <v>22</v>
      </c>
      <c r="H67" s="19">
        <v>369</v>
      </c>
      <c r="I67" s="19">
        <v>32</v>
      </c>
      <c r="J67" s="22">
        <f t="shared" si="0"/>
        <v>2.4275862068965499</v>
      </c>
      <c r="K67" s="22">
        <f t="shared" si="1"/>
        <v>113</v>
      </c>
      <c r="L67" s="18">
        <f t="shared" si="2"/>
        <v>44</v>
      </c>
    </row>
    <row r="68" spans="1:12" x14ac:dyDescent="0.3">
      <c r="A68" s="19">
        <v>63</v>
      </c>
      <c r="B68" s="57"/>
      <c r="C68" s="57"/>
      <c r="D68" s="57">
        <v>4</v>
      </c>
      <c r="E68" s="19">
        <v>0</v>
      </c>
      <c r="F68" s="19">
        <v>2</v>
      </c>
      <c r="G68" s="19">
        <v>22</v>
      </c>
      <c r="H68" s="19">
        <v>829</v>
      </c>
      <c r="I68" s="19">
        <v>65</v>
      </c>
      <c r="J68" s="22">
        <f t="shared" si="0"/>
        <v>0.98395721925133695</v>
      </c>
      <c r="K68" s="22">
        <f t="shared" si="1"/>
        <v>374</v>
      </c>
      <c r="L68" s="18">
        <f t="shared" si="2"/>
        <v>46</v>
      </c>
    </row>
    <row r="69" spans="1:12" x14ac:dyDescent="0.3">
      <c r="A69" s="19">
        <v>64</v>
      </c>
      <c r="B69" s="57"/>
      <c r="C69" s="57"/>
      <c r="D69" s="57"/>
      <c r="E69" s="19">
        <v>1</v>
      </c>
      <c r="F69" s="19">
        <v>0</v>
      </c>
      <c r="G69" s="19">
        <v>22</v>
      </c>
      <c r="H69" s="19">
        <v>738</v>
      </c>
      <c r="I69" s="19">
        <v>65</v>
      </c>
      <c r="J69" s="22">
        <f t="shared" si="0"/>
        <v>1.24381625441696</v>
      </c>
      <c r="K69" s="22">
        <f t="shared" si="1"/>
        <v>218</v>
      </c>
      <c r="L69" s="18">
        <f t="shared" si="2"/>
        <v>44</v>
      </c>
    </row>
    <row r="70" spans="1:12" x14ac:dyDescent="0.3">
      <c r="A70" s="19">
        <v>65</v>
      </c>
      <c r="B70" s="57"/>
      <c r="C70" s="57">
        <v>3</v>
      </c>
      <c r="D70" s="57">
        <v>1</v>
      </c>
      <c r="E70" s="19">
        <v>0</v>
      </c>
      <c r="F70" s="19">
        <v>2</v>
      </c>
      <c r="G70" s="19">
        <v>52</v>
      </c>
      <c r="H70" s="19">
        <v>103</v>
      </c>
      <c r="I70" s="19">
        <v>8</v>
      </c>
      <c r="J70" s="22">
        <f t="shared" ref="J70:J133" si="3">8*(F70+(B$3-1)*G70)/(H70-(10-B$3)*I70)</f>
        <v>18.0425531914894</v>
      </c>
      <c r="K70" s="22">
        <f t="shared" ref="K70:K133" si="4">IF(E70=1,(FLOOR((CEILING($B$2/G70,1)/($B$3-1)),1)*(H70-(10-$B$3)*I70))+(IF(MOD(CEILING($B$2/G70,1),$B$3-1)&gt;0,H70-(10-MOD(CEILING($B$2/G70,1),$B$3-1)-1)*I70,0)),(H70-(10-$B$3)*I70)*(CEILING($B$2/(G70*($B$3-1)+F70),1)))</f>
        <v>47</v>
      </c>
      <c r="L70" s="18">
        <f t="shared" ref="L70:L133" si="5">(F70+(B$3-1)*G70)</f>
        <v>106</v>
      </c>
    </row>
    <row r="71" spans="1:12" x14ac:dyDescent="0.3">
      <c r="A71" s="19">
        <v>66</v>
      </c>
      <c r="B71" s="57"/>
      <c r="C71" s="57"/>
      <c r="D71" s="57"/>
      <c r="E71" s="19">
        <v>1</v>
      </c>
      <c r="F71" s="19">
        <v>0</v>
      </c>
      <c r="G71" s="19">
        <v>52</v>
      </c>
      <c r="H71" s="19">
        <v>92</v>
      </c>
      <c r="I71" s="19">
        <v>8</v>
      </c>
      <c r="J71" s="22">
        <f t="shared" si="3"/>
        <v>23.1111111111111</v>
      </c>
      <c r="K71" s="22">
        <f t="shared" si="4"/>
        <v>28</v>
      </c>
      <c r="L71" s="18">
        <f t="shared" si="5"/>
        <v>104</v>
      </c>
    </row>
    <row r="72" spans="1:12" x14ac:dyDescent="0.3">
      <c r="A72" s="19">
        <v>67</v>
      </c>
      <c r="B72" s="57"/>
      <c r="C72" s="57"/>
      <c r="D72" s="57">
        <v>2</v>
      </c>
      <c r="E72" s="19">
        <v>0</v>
      </c>
      <c r="F72" s="19">
        <v>2</v>
      </c>
      <c r="G72" s="19">
        <v>52</v>
      </c>
      <c r="H72" s="19">
        <v>207</v>
      </c>
      <c r="I72" s="19">
        <v>16</v>
      </c>
      <c r="J72" s="22">
        <f t="shared" si="3"/>
        <v>8.92631578947368</v>
      </c>
      <c r="K72" s="22">
        <f t="shared" si="4"/>
        <v>95</v>
      </c>
      <c r="L72" s="18">
        <f t="shared" si="5"/>
        <v>106</v>
      </c>
    </row>
    <row r="73" spans="1:12" x14ac:dyDescent="0.3">
      <c r="A73" s="19">
        <v>68</v>
      </c>
      <c r="B73" s="57"/>
      <c r="C73" s="57"/>
      <c r="D73" s="57"/>
      <c r="E73" s="19">
        <v>1</v>
      </c>
      <c r="F73" s="19">
        <v>0</v>
      </c>
      <c r="G73" s="19">
        <v>52</v>
      </c>
      <c r="H73" s="19">
        <v>184</v>
      </c>
      <c r="I73" s="19">
        <v>16</v>
      </c>
      <c r="J73" s="22">
        <f t="shared" si="3"/>
        <v>11.5555555555556</v>
      </c>
      <c r="K73" s="22">
        <f t="shared" si="4"/>
        <v>56</v>
      </c>
      <c r="L73" s="18">
        <f t="shared" si="5"/>
        <v>104</v>
      </c>
    </row>
    <row r="74" spans="1:12" x14ac:dyDescent="0.3">
      <c r="A74" s="19">
        <v>69</v>
      </c>
      <c r="B74" s="57"/>
      <c r="C74" s="57"/>
      <c r="D74" s="57">
        <v>3</v>
      </c>
      <c r="E74" s="19">
        <v>0</v>
      </c>
      <c r="F74" s="19">
        <v>2</v>
      </c>
      <c r="G74" s="19">
        <v>52</v>
      </c>
      <c r="H74" s="19">
        <v>414</v>
      </c>
      <c r="I74" s="19">
        <v>32</v>
      </c>
      <c r="J74" s="22">
        <f t="shared" si="3"/>
        <v>4.46315789473684</v>
      </c>
      <c r="K74" s="22">
        <f t="shared" si="4"/>
        <v>190</v>
      </c>
      <c r="L74" s="18">
        <f t="shared" si="5"/>
        <v>106</v>
      </c>
    </row>
    <row r="75" spans="1:12" x14ac:dyDescent="0.3">
      <c r="A75" s="19">
        <v>70</v>
      </c>
      <c r="B75" s="57"/>
      <c r="C75" s="57"/>
      <c r="D75" s="57"/>
      <c r="E75" s="19">
        <v>1</v>
      </c>
      <c r="F75" s="19">
        <v>0</v>
      </c>
      <c r="G75" s="19">
        <v>52</v>
      </c>
      <c r="H75" s="19">
        <v>369</v>
      </c>
      <c r="I75" s="19">
        <v>32</v>
      </c>
      <c r="J75" s="22">
        <f t="shared" si="3"/>
        <v>5.7379310344827603</v>
      </c>
      <c r="K75" s="22">
        <f t="shared" si="4"/>
        <v>113</v>
      </c>
      <c r="L75" s="18">
        <f t="shared" si="5"/>
        <v>104</v>
      </c>
    </row>
    <row r="76" spans="1:12" x14ac:dyDescent="0.3">
      <c r="A76" s="19">
        <v>71</v>
      </c>
      <c r="B76" s="57"/>
      <c r="C76" s="57"/>
      <c r="D76" s="57">
        <v>4</v>
      </c>
      <c r="E76" s="19">
        <v>0</v>
      </c>
      <c r="F76" s="19">
        <v>2</v>
      </c>
      <c r="G76" s="19">
        <v>52</v>
      </c>
      <c r="H76" s="19">
        <v>829</v>
      </c>
      <c r="I76" s="19">
        <v>65</v>
      </c>
      <c r="J76" s="22">
        <f t="shared" si="3"/>
        <v>2.2673796791443901</v>
      </c>
      <c r="K76" s="22">
        <f t="shared" si="4"/>
        <v>374</v>
      </c>
      <c r="L76" s="18">
        <f t="shared" si="5"/>
        <v>106</v>
      </c>
    </row>
    <row r="77" spans="1:12" x14ac:dyDescent="0.3">
      <c r="A77" s="19">
        <v>72</v>
      </c>
      <c r="B77" s="57"/>
      <c r="C77" s="57"/>
      <c r="D77" s="57"/>
      <c r="E77" s="19">
        <v>1</v>
      </c>
      <c r="F77" s="19">
        <v>0</v>
      </c>
      <c r="G77" s="19">
        <v>52</v>
      </c>
      <c r="H77" s="19">
        <v>738</v>
      </c>
      <c r="I77" s="19">
        <v>65</v>
      </c>
      <c r="J77" s="22">
        <f t="shared" si="3"/>
        <v>2.9399293286219099</v>
      </c>
      <c r="K77" s="22">
        <f t="shared" si="4"/>
        <v>218</v>
      </c>
      <c r="L77" s="18">
        <f t="shared" si="5"/>
        <v>104</v>
      </c>
    </row>
    <row r="78" spans="1:12" x14ac:dyDescent="0.3">
      <c r="A78" s="19">
        <v>73</v>
      </c>
      <c r="B78" s="57"/>
      <c r="C78" s="57">
        <v>4</v>
      </c>
      <c r="D78" s="57">
        <v>1</v>
      </c>
      <c r="E78" s="19">
        <v>0</v>
      </c>
      <c r="F78" s="18">
        <v>2</v>
      </c>
      <c r="G78" s="19">
        <v>108</v>
      </c>
      <c r="H78" s="19">
        <v>103</v>
      </c>
      <c r="I78" s="19">
        <v>8</v>
      </c>
      <c r="J78" s="22">
        <f t="shared" si="3"/>
        <v>37.106382978723403</v>
      </c>
      <c r="K78" s="22">
        <f t="shared" si="4"/>
        <v>47</v>
      </c>
      <c r="L78" s="18">
        <f t="shared" si="5"/>
        <v>218</v>
      </c>
    </row>
    <row r="79" spans="1:12" x14ac:dyDescent="0.3">
      <c r="A79" s="19">
        <v>74</v>
      </c>
      <c r="B79" s="57"/>
      <c r="C79" s="57"/>
      <c r="D79" s="57"/>
      <c r="E79" s="19">
        <v>1</v>
      </c>
      <c r="F79" s="19">
        <v>0</v>
      </c>
      <c r="G79" s="19">
        <v>108</v>
      </c>
      <c r="H79" s="19">
        <v>92</v>
      </c>
      <c r="I79" s="19">
        <v>8</v>
      </c>
      <c r="J79" s="22">
        <f t="shared" si="3"/>
        <v>48</v>
      </c>
      <c r="K79" s="22">
        <f t="shared" si="4"/>
        <v>28</v>
      </c>
      <c r="L79" s="18">
        <f t="shared" si="5"/>
        <v>216</v>
      </c>
    </row>
    <row r="80" spans="1:12" x14ac:dyDescent="0.3">
      <c r="A80" s="19">
        <v>75</v>
      </c>
      <c r="B80" s="57"/>
      <c r="C80" s="57"/>
      <c r="D80" s="57">
        <v>2</v>
      </c>
      <c r="E80" s="19">
        <v>0</v>
      </c>
      <c r="F80" s="19">
        <v>2</v>
      </c>
      <c r="G80" s="19">
        <v>108</v>
      </c>
      <c r="H80" s="19">
        <v>207</v>
      </c>
      <c r="I80" s="19">
        <v>16</v>
      </c>
      <c r="J80" s="22">
        <f t="shared" si="3"/>
        <v>18.357894736842098</v>
      </c>
      <c r="K80" s="22">
        <f t="shared" si="4"/>
        <v>95</v>
      </c>
      <c r="L80" s="18">
        <f t="shared" si="5"/>
        <v>218</v>
      </c>
    </row>
    <row r="81" spans="1:12" x14ac:dyDescent="0.3">
      <c r="A81" s="19">
        <v>76</v>
      </c>
      <c r="B81" s="57"/>
      <c r="C81" s="57"/>
      <c r="D81" s="57"/>
      <c r="E81" s="19">
        <v>1</v>
      </c>
      <c r="F81" s="19">
        <v>0</v>
      </c>
      <c r="G81" s="19">
        <v>108</v>
      </c>
      <c r="H81" s="19">
        <v>184</v>
      </c>
      <c r="I81" s="19">
        <v>16</v>
      </c>
      <c r="J81" s="22">
        <f t="shared" si="3"/>
        <v>24</v>
      </c>
      <c r="K81" s="22">
        <f t="shared" si="4"/>
        <v>56</v>
      </c>
      <c r="L81" s="18">
        <f t="shared" si="5"/>
        <v>216</v>
      </c>
    </row>
    <row r="82" spans="1:12" x14ac:dyDescent="0.3">
      <c r="A82" s="19">
        <v>77</v>
      </c>
      <c r="B82" s="57"/>
      <c r="C82" s="57"/>
      <c r="D82" s="57">
        <v>3</v>
      </c>
      <c r="E82" s="19">
        <v>0</v>
      </c>
      <c r="F82" s="19">
        <v>2</v>
      </c>
      <c r="G82" s="19">
        <v>108</v>
      </c>
      <c r="H82" s="19">
        <v>414</v>
      </c>
      <c r="I82" s="19">
        <v>32</v>
      </c>
      <c r="J82" s="22">
        <f t="shared" si="3"/>
        <v>9.1789473684210492</v>
      </c>
      <c r="K82" s="22">
        <f t="shared" si="4"/>
        <v>190</v>
      </c>
      <c r="L82" s="18">
        <f t="shared" si="5"/>
        <v>218</v>
      </c>
    </row>
    <row r="83" spans="1:12" x14ac:dyDescent="0.3">
      <c r="A83" s="19">
        <v>78</v>
      </c>
      <c r="B83" s="57"/>
      <c r="C83" s="57"/>
      <c r="D83" s="57"/>
      <c r="E83" s="19">
        <v>1</v>
      </c>
      <c r="F83" s="19">
        <v>0</v>
      </c>
      <c r="G83" s="19">
        <v>108</v>
      </c>
      <c r="H83" s="19">
        <v>369</v>
      </c>
      <c r="I83" s="19">
        <v>32</v>
      </c>
      <c r="J83" s="22">
        <f t="shared" si="3"/>
        <v>11.917241379310299</v>
      </c>
      <c r="K83" s="22">
        <f t="shared" si="4"/>
        <v>113</v>
      </c>
      <c r="L83" s="18">
        <f t="shared" si="5"/>
        <v>216</v>
      </c>
    </row>
    <row r="84" spans="1:12" x14ac:dyDescent="0.3">
      <c r="A84" s="19">
        <v>79</v>
      </c>
      <c r="B84" s="57"/>
      <c r="C84" s="57"/>
      <c r="D84" s="57">
        <v>4</v>
      </c>
      <c r="E84" s="19">
        <v>0</v>
      </c>
      <c r="F84" s="19">
        <v>2</v>
      </c>
      <c r="G84" s="19">
        <v>108</v>
      </c>
      <c r="H84" s="19">
        <v>829</v>
      </c>
      <c r="I84" s="19">
        <v>65</v>
      </c>
      <c r="J84" s="22">
        <f t="shared" si="3"/>
        <v>4.6631016042780704</v>
      </c>
      <c r="K84" s="22">
        <f t="shared" si="4"/>
        <v>374</v>
      </c>
      <c r="L84" s="18">
        <f t="shared" si="5"/>
        <v>218</v>
      </c>
    </row>
    <row r="85" spans="1:12" x14ac:dyDescent="0.3">
      <c r="A85" s="19">
        <v>80</v>
      </c>
      <c r="B85" s="57"/>
      <c r="C85" s="57"/>
      <c r="D85" s="57"/>
      <c r="E85" s="19">
        <v>1</v>
      </c>
      <c r="F85" s="19">
        <v>0</v>
      </c>
      <c r="G85" s="19">
        <v>108</v>
      </c>
      <c r="H85" s="19">
        <v>738</v>
      </c>
      <c r="I85" s="19">
        <v>65</v>
      </c>
      <c r="J85" s="22">
        <f t="shared" si="3"/>
        <v>6.1060070671378099</v>
      </c>
      <c r="K85" s="22">
        <f t="shared" si="4"/>
        <v>218</v>
      </c>
      <c r="L85" s="18">
        <f t="shared" si="5"/>
        <v>216</v>
      </c>
    </row>
    <row r="86" spans="1:12" x14ac:dyDescent="0.3">
      <c r="A86" s="19">
        <v>81</v>
      </c>
      <c r="B86" s="57"/>
      <c r="C86" s="57">
        <v>5</v>
      </c>
      <c r="D86" s="57">
        <v>1</v>
      </c>
      <c r="E86" s="19">
        <v>0</v>
      </c>
      <c r="F86" s="19">
        <v>2</v>
      </c>
      <c r="G86" s="19">
        <v>157</v>
      </c>
      <c r="H86" s="19">
        <v>103</v>
      </c>
      <c r="I86" s="19">
        <v>8</v>
      </c>
      <c r="J86" s="22">
        <f t="shared" si="3"/>
        <v>53.787234042553202</v>
      </c>
      <c r="K86" s="22">
        <f t="shared" si="4"/>
        <v>47</v>
      </c>
      <c r="L86" s="18">
        <f t="shared" si="5"/>
        <v>316</v>
      </c>
    </row>
    <row r="87" spans="1:12" x14ac:dyDescent="0.3">
      <c r="A87" s="19">
        <v>82</v>
      </c>
      <c r="B87" s="57"/>
      <c r="C87" s="57"/>
      <c r="D87" s="57"/>
      <c r="E87" s="19">
        <v>1</v>
      </c>
      <c r="F87" s="19">
        <v>0</v>
      </c>
      <c r="G87" s="19">
        <v>157</v>
      </c>
      <c r="H87" s="19">
        <v>92</v>
      </c>
      <c r="I87" s="19">
        <v>8</v>
      </c>
      <c r="J87" s="22">
        <f t="shared" si="3"/>
        <v>69.7777777777778</v>
      </c>
      <c r="K87" s="22">
        <f t="shared" si="4"/>
        <v>28</v>
      </c>
      <c r="L87" s="18">
        <f t="shared" si="5"/>
        <v>314</v>
      </c>
    </row>
    <row r="88" spans="1:12" x14ac:dyDescent="0.3">
      <c r="A88" s="19">
        <v>83</v>
      </c>
      <c r="B88" s="57"/>
      <c r="C88" s="57"/>
      <c r="D88" s="57">
        <v>2</v>
      </c>
      <c r="E88" s="19">
        <v>0</v>
      </c>
      <c r="F88" s="19">
        <v>2</v>
      </c>
      <c r="G88" s="19">
        <v>157</v>
      </c>
      <c r="H88" s="19">
        <v>207</v>
      </c>
      <c r="I88" s="19">
        <v>16</v>
      </c>
      <c r="J88" s="22">
        <f t="shared" si="3"/>
        <v>26.6105263157895</v>
      </c>
      <c r="K88" s="22">
        <f t="shared" si="4"/>
        <v>95</v>
      </c>
      <c r="L88" s="18">
        <f t="shared" si="5"/>
        <v>316</v>
      </c>
    </row>
    <row r="89" spans="1:12" x14ac:dyDescent="0.3">
      <c r="A89" s="19">
        <v>84</v>
      </c>
      <c r="B89" s="57"/>
      <c r="C89" s="57"/>
      <c r="D89" s="57"/>
      <c r="E89" s="19">
        <v>1</v>
      </c>
      <c r="F89" s="19">
        <v>0</v>
      </c>
      <c r="G89" s="19">
        <v>157</v>
      </c>
      <c r="H89" s="19">
        <v>184</v>
      </c>
      <c r="I89" s="19">
        <v>16</v>
      </c>
      <c r="J89" s="22">
        <f t="shared" si="3"/>
        <v>34.8888888888889</v>
      </c>
      <c r="K89" s="22">
        <f t="shared" si="4"/>
        <v>56</v>
      </c>
      <c r="L89" s="18">
        <f t="shared" si="5"/>
        <v>314</v>
      </c>
    </row>
    <row r="90" spans="1:12" x14ac:dyDescent="0.3">
      <c r="A90" s="19">
        <v>85</v>
      </c>
      <c r="B90" s="57"/>
      <c r="C90" s="57"/>
      <c r="D90" s="57">
        <v>3</v>
      </c>
      <c r="E90" s="19">
        <v>0</v>
      </c>
      <c r="F90" s="19">
        <v>2</v>
      </c>
      <c r="G90" s="19">
        <v>157</v>
      </c>
      <c r="H90" s="19">
        <v>414</v>
      </c>
      <c r="I90" s="19">
        <v>32</v>
      </c>
      <c r="J90" s="22">
        <f t="shared" si="3"/>
        <v>13.3052631578947</v>
      </c>
      <c r="K90" s="22">
        <f t="shared" si="4"/>
        <v>190</v>
      </c>
      <c r="L90" s="18">
        <f t="shared" si="5"/>
        <v>316</v>
      </c>
    </row>
    <row r="91" spans="1:12" x14ac:dyDescent="0.3">
      <c r="A91" s="19">
        <v>86</v>
      </c>
      <c r="B91" s="57"/>
      <c r="C91" s="57"/>
      <c r="D91" s="57"/>
      <c r="E91" s="19">
        <v>1</v>
      </c>
      <c r="F91" s="19">
        <v>0</v>
      </c>
      <c r="G91" s="19">
        <v>157</v>
      </c>
      <c r="H91" s="19">
        <v>369</v>
      </c>
      <c r="I91" s="19">
        <v>32</v>
      </c>
      <c r="J91" s="22">
        <f t="shared" si="3"/>
        <v>17.3241379310345</v>
      </c>
      <c r="K91" s="22">
        <f t="shared" si="4"/>
        <v>113</v>
      </c>
      <c r="L91" s="18">
        <f t="shared" si="5"/>
        <v>314</v>
      </c>
    </row>
    <row r="92" spans="1:12" x14ac:dyDescent="0.3">
      <c r="A92" s="19">
        <v>87</v>
      </c>
      <c r="B92" s="57"/>
      <c r="C92" s="57"/>
      <c r="D92" s="57">
        <v>4</v>
      </c>
      <c r="E92" s="19">
        <v>0</v>
      </c>
      <c r="F92" s="19">
        <v>2</v>
      </c>
      <c r="G92" s="19">
        <v>157</v>
      </c>
      <c r="H92" s="19">
        <v>829</v>
      </c>
      <c r="I92" s="19">
        <v>65</v>
      </c>
      <c r="J92" s="22">
        <f t="shared" si="3"/>
        <v>6.7593582887700503</v>
      </c>
      <c r="K92" s="22">
        <f t="shared" si="4"/>
        <v>374</v>
      </c>
      <c r="L92" s="18">
        <f t="shared" si="5"/>
        <v>316</v>
      </c>
    </row>
    <row r="93" spans="1:12" x14ac:dyDescent="0.3">
      <c r="A93" s="19">
        <v>88</v>
      </c>
      <c r="B93" s="57"/>
      <c r="C93" s="57"/>
      <c r="D93" s="57"/>
      <c r="E93" s="19">
        <v>1</v>
      </c>
      <c r="F93" s="19">
        <v>0</v>
      </c>
      <c r="G93" s="19">
        <v>157</v>
      </c>
      <c r="H93" s="19">
        <v>738</v>
      </c>
      <c r="I93" s="19">
        <v>65</v>
      </c>
      <c r="J93" s="22">
        <f t="shared" si="3"/>
        <v>8.87632508833922</v>
      </c>
      <c r="K93" s="22">
        <f t="shared" si="4"/>
        <v>218</v>
      </c>
      <c r="L93" s="18">
        <f t="shared" si="5"/>
        <v>314</v>
      </c>
    </row>
    <row r="94" spans="1:12" x14ac:dyDescent="0.3">
      <c r="A94" s="19">
        <v>89</v>
      </c>
      <c r="B94" s="57"/>
      <c r="C94" s="57">
        <v>6</v>
      </c>
      <c r="D94" s="57">
        <v>1</v>
      </c>
      <c r="E94" s="19">
        <v>0</v>
      </c>
      <c r="F94" s="19">
        <v>2</v>
      </c>
      <c r="G94" s="19">
        <v>192</v>
      </c>
      <c r="H94" s="19">
        <v>103</v>
      </c>
      <c r="I94" s="19">
        <v>8</v>
      </c>
      <c r="J94" s="22">
        <f t="shared" si="3"/>
        <v>65.702127659574501</v>
      </c>
      <c r="K94" s="22">
        <f t="shared" si="4"/>
        <v>47</v>
      </c>
      <c r="L94" s="18">
        <f t="shared" si="5"/>
        <v>386</v>
      </c>
    </row>
    <row r="95" spans="1:12" x14ac:dyDescent="0.3">
      <c r="A95" s="19">
        <v>90</v>
      </c>
      <c r="B95" s="57"/>
      <c r="C95" s="57"/>
      <c r="D95" s="57"/>
      <c r="E95" s="19">
        <v>1</v>
      </c>
      <c r="F95" s="19">
        <v>0</v>
      </c>
      <c r="G95" s="19">
        <v>192</v>
      </c>
      <c r="H95" s="19">
        <v>92</v>
      </c>
      <c r="I95" s="19">
        <v>8</v>
      </c>
      <c r="J95" s="22">
        <f t="shared" si="3"/>
        <v>85.3333333333333</v>
      </c>
      <c r="K95" s="22">
        <f t="shared" si="4"/>
        <v>28</v>
      </c>
      <c r="L95" s="18">
        <f t="shared" si="5"/>
        <v>384</v>
      </c>
    </row>
    <row r="96" spans="1:12" x14ac:dyDescent="0.3">
      <c r="A96" s="19">
        <v>91</v>
      </c>
      <c r="B96" s="57"/>
      <c r="C96" s="57"/>
      <c r="D96" s="57">
        <v>2</v>
      </c>
      <c r="E96" s="19">
        <v>0</v>
      </c>
      <c r="F96" s="19">
        <v>2</v>
      </c>
      <c r="G96" s="19">
        <v>192</v>
      </c>
      <c r="H96" s="19">
        <v>207</v>
      </c>
      <c r="I96" s="19">
        <v>16</v>
      </c>
      <c r="J96" s="22">
        <f t="shared" si="3"/>
        <v>32.505263157894703</v>
      </c>
      <c r="K96" s="22">
        <f t="shared" si="4"/>
        <v>95</v>
      </c>
      <c r="L96" s="18">
        <f t="shared" si="5"/>
        <v>386</v>
      </c>
    </row>
    <row r="97" spans="1:12" x14ac:dyDescent="0.3">
      <c r="A97" s="19">
        <v>92</v>
      </c>
      <c r="B97" s="57"/>
      <c r="C97" s="57"/>
      <c r="D97" s="57"/>
      <c r="E97" s="19">
        <v>1</v>
      </c>
      <c r="F97" s="19">
        <v>0</v>
      </c>
      <c r="G97" s="19">
        <v>192</v>
      </c>
      <c r="H97" s="19">
        <v>184</v>
      </c>
      <c r="I97" s="19">
        <v>16</v>
      </c>
      <c r="J97" s="22">
        <f t="shared" si="3"/>
        <v>42.6666666666667</v>
      </c>
      <c r="K97" s="22">
        <f t="shared" si="4"/>
        <v>56</v>
      </c>
      <c r="L97" s="18">
        <f t="shared" si="5"/>
        <v>384</v>
      </c>
    </row>
    <row r="98" spans="1:12" x14ac:dyDescent="0.3">
      <c r="A98" s="19">
        <v>93</v>
      </c>
      <c r="B98" s="57"/>
      <c r="C98" s="57"/>
      <c r="D98" s="57">
        <v>3</v>
      </c>
      <c r="E98" s="19">
        <v>0</v>
      </c>
      <c r="F98" s="19">
        <v>2</v>
      </c>
      <c r="G98" s="19">
        <v>192</v>
      </c>
      <c r="H98" s="19">
        <v>414</v>
      </c>
      <c r="I98" s="19">
        <v>32</v>
      </c>
      <c r="J98" s="22">
        <f t="shared" si="3"/>
        <v>16.252631578947401</v>
      </c>
      <c r="K98" s="22">
        <f t="shared" si="4"/>
        <v>190</v>
      </c>
      <c r="L98" s="18">
        <f t="shared" si="5"/>
        <v>386</v>
      </c>
    </row>
    <row r="99" spans="1:12" x14ac:dyDescent="0.3">
      <c r="A99" s="19">
        <v>94</v>
      </c>
      <c r="B99" s="57"/>
      <c r="C99" s="57"/>
      <c r="D99" s="57"/>
      <c r="E99" s="19">
        <v>1</v>
      </c>
      <c r="F99" s="19">
        <v>0</v>
      </c>
      <c r="G99" s="19">
        <v>192</v>
      </c>
      <c r="H99" s="19">
        <v>369</v>
      </c>
      <c r="I99" s="19">
        <v>32</v>
      </c>
      <c r="J99" s="22">
        <f t="shared" si="3"/>
        <v>21.186206896551699</v>
      </c>
      <c r="K99" s="22">
        <f t="shared" si="4"/>
        <v>113</v>
      </c>
      <c r="L99" s="18">
        <f t="shared" si="5"/>
        <v>384</v>
      </c>
    </row>
    <row r="100" spans="1:12" x14ac:dyDescent="0.3">
      <c r="A100" s="19">
        <v>95</v>
      </c>
      <c r="B100" s="57"/>
      <c r="C100" s="57"/>
      <c r="D100" s="57">
        <v>4</v>
      </c>
      <c r="E100" s="19">
        <v>0</v>
      </c>
      <c r="F100" s="19">
        <v>2</v>
      </c>
      <c r="G100" s="19">
        <v>192</v>
      </c>
      <c r="H100" s="19">
        <v>829</v>
      </c>
      <c r="I100" s="19">
        <v>65</v>
      </c>
      <c r="J100" s="22">
        <f t="shared" si="3"/>
        <v>8.2566844919786107</v>
      </c>
      <c r="K100" s="22">
        <f t="shared" si="4"/>
        <v>374</v>
      </c>
      <c r="L100" s="18">
        <f t="shared" si="5"/>
        <v>386</v>
      </c>
    </row>
    <row r="101" spans="1:12" x14ac:dyDescent="0.3">
      <c r="A101" s="19">
        <v>96</v>
      </c>
      <c r="B101" s="57"/>
      <c r="C101" s="57"/>
      <c r="D101" s="57"/>
      <c r="E101" s="19">
        <v>1</v>
      </c>
      <c r="F101" s="19">
        <v>0</v>
      </c>
      <c r="G101" s="19">
        <v>192</v>
      </c>
      <c r="H101" s="19">
        <v>738</v>
      </c>
      <c r="I101" s="19">
        <v>65</v>
      </c>
      <c r="J101" s="22">
        <f t="shared" si="3"/>
        <v>10.855123674911701</v>
      </c>
      <c r="K101" s="22">
        <f t="shared" si="4"/>
        <v>218</v>
      </c>
      <c r="L101" s="18">
        <f t="shared" si="5"/>
        <v>384</v>
      </c>
    </row>
    <row r="102" spans="1:12" x14ac:dyDescent="0.3">
      <c r="A102" s="19">
        <v>97</v>
      </c>
      <c r="B102" s="57">
        <v>2</v>
      </c>
      <c r="C102" s="57">
        <v>0</v>
      </c>
      <c r="D102" s="57">
        <v>1</v>
      </c>
      <c r="E102" s="19">
        <v>0</v>
      </c>
      <c r="F102" s="18">
        <v>2</v>
      </c>
      <c r="G102" s="18">
        <v>7</v>
      </c>
      <c r="H102" s="19">
        <v>207</v>
      </c>
      <c r="I102" s="19">
        <v>16</v>
      </c>
      <c r="J102" s="22">
        <f t="shared" si="3"/>
        <v>1.34736842105263</v>
      </c>
      <c r="K102" s="22">
        <f t="shared" si="4"/>
        <v>95</v>
      </c>
      <c r="L102" s="18">
        <f t="shared" si="5"/>
        <v>16</v>
      </c>
    </row>
    <row r="103" spans="1:12" x14ac:dyDescent="0.3">
      <c r="A103" s="19">
        <v>98</v>
      </c>
      <c r="B103" s="57"/>
      <c r="C103" s="57"/>
      <c r="D103" s="57"/>
      <c r="E103" s="19">
        <v>1</v>
      </c>
      <c r="F103" s="19">
        <v>0</v>
      </c>
      <c r="G103" s="19">
        <v>7</v>
      </c>
      <c r="H103" s="19">
        <v>184</v>
      </c>
      <c r="I103" s="19">
        <v>16</v>
      </c>
      <c r="J103" s="22">
        <f t="shared" si="3"/>
        <v>1.55555555555556</v>
      </c>
      <c r="K103" s="22">
        <f t="shared" si="4"/>
        <v>72</v>
      </c>
      <c r="L103" s="18">
        <f t="shared" si="5"/>
        <v>14</v>
      </c>
    </row>
    <row r="104" spans="1:12" x14ac:dyDescent="0.3">
      <c r="A104" s="19">
        <v>99</v>
      </c>
      <c r="B104" s="57"/>
      <c r="C104" s="57"/>
      <c r="D104" s="57">
        <v>2</v>
      </c>
      <c r="E104" s="19">
        <v>0</v>
      </c>
      <c r="F104" s="19">
        <v>2</v>
      </c>
      <c r="G104" s="19">
        <v>7</v>
      </c>
      <c r="H104" s="19">
        <v>414</v>
      </c>
      <c r="I104" s="19">
        <v>32</v>
      </c>
      <c r="J104" s="22">
        <f t="shared" si="3"/>
        <v>0.673684210526316</v>
      </c>
      <c r="K104" s="22">
        <f t="shared" si="4"/>
        <v>190</v>
      </c>
      <c r="L104" s="18">
        <f t="shared" si="5"/>
        <v>16</v>
      </c>
    </row>
    <row r="105" spans="1:12" x14ac:dyDescent="0.3">
      <c r="A105" s="19">
        <v>100</v>
      </c>
      <c r="B105" s="57"/>
      <c r="C105" s="57"/>
      <c r="D105" s="57"/>
      <c r="E105" s="19">
        <v>1</v>
      </c>
      <c r="F105" s="19">
        <v>0</v>
      </c>
      <c r="G105" s="19">
        <v>7</v>
      </c>
      <c r="H105" s="19">
        <v>369</v>
      </c>
      <c r="I105" s="19">
        <v>32</v>
      </c>
      <c r="J105" s="22">
        <f t="shared" si="3"/>
        <v>0.77241379310344804</v>
      </c>
      <c r="K105" s="22">
        <f t="shared" si="4"/>
        <v>145</v>
      </c>
      <c r="L105" s="18">
        <f t="shared" si="5"/>
        <v>14</v>
      </c>
    </row>
    <row r="106" spans="1:12" x14ac:dyDescent="0.3">
      <c r="A106" s="19">
        <v>101</v>
      </c>
      <c r="B106" s="57"/>
      <c r="C106" s="57"/>
      <c r="D106" s="57">
        <v>3</v>
      </c>
      <c r="E106" s="19">
        <v>0</v>
      </c>
      <c r="F106" s="19">
        <v>2</v>
      </c>
      <c r="G106" s="19">
        <v>7</v>
      </c>
      <c r="H106" s="19">
        <v>828</v>
      </c>
      <c r="I106" s="19">
        <v>65</v>
      </c>
      <c r="J106" s="22">
        <f t="shared" si="3"/>
        <v>0.34316353887399498</v>
      </c>
      <c r="K106" s="22">
        <f t="shared" si="4"/>
        <v>373</v>
      </c>
      <c r="L106" s="18">
        <f t="shared" si="5"/>
        <v>16</v>
      </c>
    </row>
    <row r="107" spans="1:12" x14ac:dyDescent="0.3">
      <c r="A107" s="19">
        <v>102</v>
      </c>
      <c r="B107" s="57"/>
      <c r="C107" s="57"/>
      <c r="D107" s="57"/>
      <c r="E107" s="19">
        <v>1</v>
      </c>
      <c r="F107" s="19">
        <v>0</v>
      </c>
      <c r="G107" s="19">
        <v>7</v>
      </c>
      <c r="H107" s="19">
        <v>738</v>
      </c>
      <c r="I107" s="19">
        <v>65</v>
      </c>
      <c r="J107" s="22">
        <f t="shared" si="3"/>
        <v>0.395759717314488</v>
      </c>
      <c r="K107" s="22">
        <f t="shared" si="4"/>
        <v>283</v>
      </c>
      <c r="L107" s="18">
        <f t="shared" si="5"/>
        <v>14</v>
      </c>
    </row>
    <row r="108" spans="1:12" x14ac:dyDescent="0.3">
      <c r="A108" s="19">
        <v>103</v>
      </c>
      <c r="B108" s="57"/>
      <c r="C108" s="57"/>
      <c r="D108" s="57">
        <v>4</v>
      </c>
      <c r="E108" s="19">
        <v>0</v>
      </c>
      <c r="F108" s="19">
        <v>2</v>
      </c>
      <c r="G108" s="19">
        <v>7</v>
      </c>
      <c r="H108" s="19">
        <v>1656</v>
      </c>
      <c r="I108" s="19">
        <v>131</v>
      </c>
      <c r="J108" s="22">
        <f t="shared" si="3"/>
        <v>0.173207036535859</v>
      </c>
      <c r="K108" s="22">
        <f t="shared" si="4"/>
        <v>739</v>
      </c>
      <c r="L108" s="18">
        <f t="shared" si="5"/>
        <v>16</v>
      </c>
    </row>
    <row r="109" spans="1:12" x14ac:dyDescent="0.3">
      <c r="A109" s="19">
        <v>104</v>
      </c>
      <c r="B109" s="57"/>
      <c r="C109" s="57"/>
      <c r="D109" s="57"/>
      <c r="E109" s="19">
        <v>1</v>
      </c>
      <c r="F109" s="19">
        <v>0</v>
      </c>
      <c r="G109" s="19">
        <v>7</v>
      </c>
      <c r="H109" s="19">
        <v>1476</v>
      </c>
      <c r="I109" s="19">
        <v>131</v>
      </c>
      <c r="J109" s="22">
        <f t="shared" si="3"/>
        <v>0.20035778175313099</v>
      </c>
      <c r="K109" s="22">
        <f t="shared" si="4"/>
        <v>559</v>
      </c>
      <c r="L109" s="18">
        <f t="shared" si="5"/>
        <v>14</v>
      </c>
    </row>
    <row r="110" spans="1:12" x14ac:dyDescent="0.3">
      <c r="A110" s="19">
        <v>105</v>
      </c>
      <c r="B110" s="57"/>
      <c r="C110" s="57">
        <v>1</v>
      </c>
      <c r="D110" s="57">
        <v>1</v>
      </c>
      <c r="E110" s="19">
        <v>0</v>
      </c>
      <c r="F110" s="19">
        <v>2</v>
      </c>
      <c r="G110" s="19">
        <v>15</v>
      </c>
      <c r="H110" s="19">
        <v>207</v>
      </c>
      <c r="I110" s="19">
        <v>16</v>
      </c>
      <c r="J110" s="22">
        <f t="shared" si="3"/>
        <v>2.69473684210526</v>
      </c>
      <c r="K110" s="22">
        <f t="shared" si="4"/>
        <v>95</v>
      </c>
      <c r="L110" s="18">
        <f t="shared" si="5"/>
        <v>32</v>
      </c>
    </row>
    <row r="111" spans="1:12" x14ac:dyDescent="0.3">
      <c r="A111" s="19">
        <v>106</v>
      </c>
      <c r="B111" s="57"/>
      <c r="C111" s="57"/>
      <c r="D111" s="57"/>
      <c r="E111" s="19">
        <v>1</v>
      </c>
      <c r="F111" s="19">
        <v>0</v>
      </c>
      <c r="G111" s="19">
        <v>15</v>
      </c>
      <c r="H111" s="19">
        <v>184</v>
      </c>
      <c r="I111" s="19">
        <v>16</v>
      </c>
      <c r="J111" s="22">
        <f t="shared" si="3"/>
        <v>3.3333333333333299</v>
      </c>
      <c r="K111" s="22">
        <f t="shared" si="4"/>
        <v>56</v>
      </c>
      <c r="L111" s="18">
        <f t="shared" si="5"/>
        <v>30</v>
      </c>
    </row>
    <row r="112" spans="1:12" x14ac:dyDescent="0.3">
      <c r="A112" s="19">
        <v>107</v>
      </c>
      <c r="B112" s="57"/>
      <c r="C112" s="57"/>
      <c r="D112" s="57">
        <v>2</v>
      </c>
      <c r="E112" s="19">
        <v>0</v>
      </c>
      <c r="F112" s="19">
        <v>2</v>
      </c>
      <c r="G112" s="19">
        <v>15</v>
      </c>
      <c r="H112" s="19">
        <v>414</v>
      </c>
      <c r="I112" s="19">
        <v>32</v>
      </c>
      <c r="J112" s="22">
        <f t="shared" si="3"/>
        <v>1.34736842105263</v>
      </c>
      <c r="K112" s="22">
        <f t="shared" si="4"/>
        <v>190</v>
      </c>
      <c r="L112" s="18">
        <f t="shared" si="5"/>
        <v>32</v>
      </c>
    </row>
    <row r="113" spans="1:12" x14ac:dyDescent="0.3">
      <c r="A113" s="19">
        <v>108</v>
      </c>
      <c r="B113" s="57"/>
      <c r="C113" s="57"/>
      <c r="D113" s="57"/>
      <c r="E113" s="19">
        <v>1</v>
      </c>
      <c r="F113" s="19">
        <v>0</v>
      </c>
      <c r="G113" s="19">
        <v>15</v>
      </c>
      <c r="H113" s="19">
        <v>369</v>
      </c>
      <c r="I113" s="19">
        <v>32</v>
      </c>
      <c r="J113" s="22">
        <f t="shared" si="3"/>
        <v>1.6551724137931001</v>
      </c>
      <c r="K113" s="22">
        <f t="shared" si="4"/>
        <v>113</v>
      </c>
      <c r="L113" s="18">
        <f t="shared" si="5"/>
        <v>30</v>
      </c>
    </row>
    <row r="114" spans="1:12" x14ac:dyDescent="0.3">
      <c r="A114" s="19">
        <v>109</v>
      </c>
      <c r="B114" s="57"/>
      <c r="C114" s="57"/>
      <c r="D114" s="57">
        <v>3</v>
      </c>
      <c r="E114" s="19">
        <v>0</v>
      </c>
      <c r="F114" s="19">
        <v>2</v>
      </c>
      <c r="G114" s="19">
        <v>15</v>
      </c>
      <c r="H114" s="19">
        <v>828</v>
      </c>
      <c r="I114" s="19">
        <v>65</v>
      </c>
      <c r="J114" s="22">
        <f t="shared" si="3"/>
        <v>0.68632707774798896</v>
      </c>
      <c r="K114" s="22">
        <f t="shared" si="4"/>
        <v>373</v>
      </c>
      <c r="L114" s="18">
        <f t="shared" si="5"/>
        <v>32</v>
      </c>
    </row>
    <row r="115" spans="1:12" x14ac:dyDescent="0.3">
      <c r="A115" s="19">
        <v>110</v>
      </c>
      <c r="B115" s="57"/>
      <c r="C115" s="57"/>
      <c r="D115" s="57"/>
      <c r="E115" s="19">
        <v>1</v>
      </c>
      <c r="F115" s="19">
        <v>0</v>
      </c>
      <c r="G115" s="19">
        <v>15</v>
      </c>
      <c r="H115" s="19">
        <v>738</v>
      </c>
      <c r="I115" s="19">
        <v>65</v>
      </c>
      <c r="J115" s="22">
        <f t="shared" si="3"/>
        <v>0.84805653710247397</v>
      </c>
      <c r="K115" s="22">
        <f t="shared" si="4"/>
        <v>218</v>
      </c>
      <c r="L115" s="18">
        <f t="shared" si="5"/>
        <v>30</v>
      </c>
    </row>
    <row r="116" spans="1:12" x14ac:dyDescent="0.3">
      <c r="A116" s="19">
        <v>111</v>
      </c>
      <c r="B116" s="57"/>
      <c r="C116" s="57"/>
      <c r="D116" s="57">
        <v>4</v>
      </c>
      <c r="E116" s="19">
        <v>0</v>
      </c>
      <c r="F116" s="19">
        <v>2</v>
      </c>
      <c r="G116" s="19">
        <v>15</v>
      </c>
      <c r="H116" s="19">
        <v>1656</v>
      </c>
      <c r="I116" s="19">
        <v>131</v>
      </c>
      <c r="J116" s="22">
        <f t="shared" si="3"/>
        <v>0.34641407307171901</v>
      </c>
      <c r="K116" s="22">
        <f t="shared" si="4"/>
        <v>739</v>
      </c>
      <c r="L116" s="18">
        <f t="shared" si="5"/>
        <v>32</v>
      </c>
    </row>
    <row r="117" spans="1:12" x14ac:dyDescent="0.3">
      <c r="A117" s="19">
        <v>112</v>
      </c>
      <c r="B117" s="57"/>
      <c r="C117" s="57"/>
      <c r="D117" s="57"/>
      <c r="E117" s="19">
        <v>1</v>
      </c>
      <c r="F117" s="19">
        <v>0</v>
      </c>
      <c r="G117" s="19">
        <v>15</v>
      </c>
      <c r="H117" s="19">
        <v>1476</v>
      </c>
      <c r="I117" s="19">
        <v>131</v>
      </c>
      <c r="J117" s="22">
        <f t="shared" si="3"/>
        <v>0.429338103756708</v>
      </c>
      <c r="K117" s="22">
        <f t="shared" si="4"/>
        <v>428</v>
      </c>
      <c r="L117" s="18">
        <f t="shared" si="5"/>
        <v>30</v>
      </c>
    </row>
    <row r="118" spans="1:12" x14ac:dyDescent="0.3">
      <c r="A118" s="19">
        <v>113</v>
      </c>
      <c r="B118" s="57"/>
      <c r="C118" s="57">
        <v>2</v>
      </c>
      <c r="D118" s="57">
        <v>1</v>
      </c>
      <c r="E118" s="19">
        <v>0</v>
      </c>
      <c r="F118" s="19">
        <v>2</v>
      </c>
      <c r="G118" s="19">
        <v>31</v>
      </c>
      <c r="H118" s="19">
        <v>207</v>
      </c>
      <c r="I118" s="19">
        <v>16</v>
      </c>
      <c r="J118" s="22">
        <f t="shared" si="3"/>
        <v>5.3894736842105297</v>
      </c>
      <c r="K118" s="22">
        <f t="shared" si="4"/>
        <v>95</v>
      </c>
      <c r="L118" s="18">
        <f t="shared" si="5"/>
        <v>64</v>
      </c>
    </row>
    <row r="119" spans="1:12" x14ac:dyDescent="0.3">
      <c r="A119" s="19">
        <v>114</v>
      </c>
      <c r="B119" s="57"/>
      <c r="C119" s="57"/>
      <c r="D119" s="57"/>
      <c r="E119" s="19">
        <v>1</v>
      </c>
      <c r="F119" s="19">
        <v>0</v>
      </c>
      <c r="G119" s="19">
        <v>31</v>
      </c>
      <c r="H119" s="19">
        <v>184</v>
      </c>
      <c r="I119" s="19">
        <v>16</v>
      </c>
      <c r="J119" s="22">
        <f t="shared" si="3"/>
        <v>6.8888888888888902</v>
      </c>
      <c r="K119" s="22">
        <f t="shared" si="4"/>
        <v>56</v>
      </c>
      <c r="L119" s="18">
        <f t="shared" si="5"/>
        <v>62</v>
      </c>
    </row>
    <row r="120" spans="1:12" x14ac:dyDescent="0.3">
      <c r="A120" s="19">
        <v>115</v>
      </c>
      <c r="B120" s="57"/>
      <c r="C120" s="57"/>
      <c r="D120" s="57">
        <v>2</v>
      </c>
      <c r="E120" s="19">
        <v>0</v>
      </c>
      <c r="F120" s="19">
        <v>2</v>
      </c>
      <c r="G120" s="19">
        <v>31</v>
      </c>
      <c r="H120" s="19">
        <v>414</v>
      </c>
      <c r="I120" s="19">
        <v>32</v>
      </c>
      <c r="J120" s="22">
        <f t="shared" si="3"/>
        <v>2.69473684210526</v>
      </c>
      <c r="K120" s="22">
        <f t="shared" si="4"/>
        <v>190</v>
      </c>
      <c r="L120" s="18">
        <f t="shared" si="5"/>
        <v>64</v>
      </c>
    </row>
    <row r="121" spans="1:12" x14ac:dyDescent="0.3">
      <c r="A121" s="19">
        <v>116</v>
      </c>
      <c r="B121" s="57"/>
      <c r="C121" s="57"/>
      <c r="D121" s="57"/>
      <c r="E121" s="19">
        <v>1</v>
      </c>
      <c r="F121" s="19">
        <v>0</v>
      </c>
      <c r="G121" s="19">
        <v>31</v>
      </c>
      <c r="H121" s="19">
        <v>369</v>
      </c>
      <c r="I121" s="19">
        <v>32</v>
      </c>
      <c r="J121" s="22">
        <f t="shared" si="3"/>
        <v>3.42068965517241</v>
      </c>
      <c r="K121" s="22">
        <f t="shared" si="4"/>
        <v>113</v>
      </c>
      <c r="L121" s="18">
        <f t="shared" si="5"/>
        <v>62</v>
      </c>
    </row>
    <row r="122" spans="1:12" x14ac:dyDescent="0.3">
      <c r="A122" s="19">
        <v>117</v>
      </c>
      <c r="B122" s="57"/>
      <c r="C122" s="57"/>
      <c r="D122" s="57">
        <v>3</v>
      </c>
      <c r="E122" s="19">
        <v>0</v>
      </c>
      <c r="F122" s="19">
        <v>2</v>
      </c>
      <c r="G122" s="19">
        <v>31</v>
      </c>
      <c r="H122" s="19">
        <v>828</v>
      </c>
      <c r="I122" s="19">
        <v>65</v>
      </c>
      <c r="J122" s="22">
        <f t="shared" si="3"/>
        <v>1.3726541554959799</v>
      </c>
      <c r="K122" s="22">
        <f t="shared" si="4"/>
        <v>373</v>
      </c>
      <c r="L122" s="18">
        <f t="shared" si="5"/>
        <v>64</v>
      </c>
    </row>
    <row r="123" spans="1:12" x14ac:dyDescent="0.3">
      <c r="A123" s="19">
        <v>118</v>
      </c>
      <c r="B123" s="57"/>
      <c r="C123" s="57"/>
      <c r="D123" s="57"/>
      <c r="E123" s="19">
        <v>1</v>
      </c>
      <c r="F123" s="19">
        <v>0</v>
      </c>
      <c r="G123" s="19">
        <v>31</v>
      </c>
      <c r="H123" s="19">
        <v>738</v>
      </c>
      <c r="I123" s="19">
        <v>65</v>
      </c>
      <c r="J123" s="22">
        <f t="shared" si="3"/>
        <v>1.7526501766784499</v>
      </c>
      <c r="K123" s="22">
        <f t="shared" si="4"/>
        <v>218</v>
      </c>
      <c r="L123" s="18">
        <f t="shared" si="5"/>
        <v>62</v>
      </c>
    </row>
    <row r="124" spans="1:12" x14ac:dyDescent="0.3">
      <c r="A124" s="19">
        <v>119</v>
      </c>
      <c r="B124" s="57"/>
      <c r="C124" s="57"/>
      <c r="D124" s="57">
        <v>4</v>
      </c>
      <c r="E124" s="19">
        <v>0</v>
      </c>
      <c r="F124" s="19">
        <v>2</v>
      </c>
      <c r="G124" s="19">
        <v>31</v>
      </c>
      <c r="H124" s="19">
        <v>1656</v>
      </c>
      <c r="I124" s="19">
        <v>131</v>
      </c>
      <c r="J124" s="22">
        <f t="shared" si="3"/>
        <v>0.69282814614343702</v>
      </c>
      <c r="K124" s="22">
        <f t="shared" si="4"/>
        <v>739</v>
      </c>
      <c r="L124" s="18">
        <f t="shared" si="5"/>
        <v>64</v>
      </c>
    </row>
    <row r="125" spans="1:12" x14ac:dyDescent="0.3">
      <c r="A125" s="19">
        <v>120</v>
      </c>
      <c r="B125" s="57"/>
      <c r="C125" s="57"/>
      <c r="D125" s="57"/>
      <c r="E125" s="19">
        <v>1</v>
      </c>
      <c r="F125" s="19">
        <v>0</v>
      </c>
      <c r="G125" s="19">
        <v>31</v>
      </c>
      <c r="H125" s="19">
        <v>1476</v>
      </c>
      <c r="I125" s="19">
        <v>131</v>
      </c>
      <c r="J125" s="22">
        <f t="shared" si="3"/>
        <v>0.88729874776386397</v>
      </c>
      <c r="K125" s="22">
        <f t="shared" si="4"/>
        <v>428</v>
      </c>
      <c r="L125" s="18">
        <f t="shared" si="5"/>
        <v>62</v>
      </c>
    </row>
    <row r="126" spans="1:12" x14ac:dyDescent="0.3">
      <c r="A126" s="19">
        <v>121</v>
      </c>
      <c r="B126" s="57"/>
      <c r="C126" s="57">
        <v>3</v>
      </c>
      <c r="D126" s="57">
        <v>1</v>
      </c>
      <c r="E126" s="19">
        <v>0</v>
      </c>
      <c r="F126" s="18">
        <v>2</v>
      </c>
      <c r="G126" s="19">
        <v>42</v>
      </c>
      <c r="H126" s="19">
        <v>207</v>
      </c>
      <c r="I126" s="19">
        <v>16</v>
      </c>
      <c r="J126" s="22">
        <f t="shared" si="3"/>
        <v>7.2421052631579004</v>
      </c>
      <c r="K126" s="22">
        <f t="shared" si="4"/>
        <v>95</v>
      </c>
      <c r="L126" s="18">
        <f t="shared" si="5"/>
        <v>86</v>
      </c>
    </row>
    <row r="127" spans="1:12" x14ac:dyDescent="0.3">
      <c r="A127" s="19">
        <v>122</v>
      </c>
      <c r="B127" s="57"/>
      <c r="C127" s="57"/>
      <c r="D127" s="57"/>
      <c r="E127" s="19">
        <v>1</v>
      </c>
      <c r="F127" s="19">
        <v>0</v>
      </c>
      <c r="G127" s="19">
        <v>42</v>
      </c>
      <c r="H127" s="19">
        <v>184</v>
      </c>
      <c r="I127" s="19">
        <v>16</v>
      </c>
      <c r="J127" s="22">
        <f t="shared" si="3"/>
        <v>9.3333333333333304</v>
      </c>
      <c r="K127" s="22">
        <f t="shared" si="4"/>
        <v>56</v>
      </c>
      <c r="L127" s="18">
        <f t="shared" si="5"/>
        <v>84</v>
      </c>
    </row>
    <row r="128" spans="1:12" x14ac:dyDescent="0.3">
      <c r="A128" s="19">
        <v>123</v>
      </c>
      <c r="B128" s="57"/>
      <c r="C128" s="57"/>
      <c r="D128" s="57">
        <v>2</v>
      </c>
      <c r="E128" s="19">
        <v>0</v>
      </c>
      <c r="F128" s="19">
        <v>2</v>
      </c>
      <c r="G128" s="19">
        <v>42</v>
      </c>
      <c r="H128" s="19">
        <v>414</v>
      </c>
      <c r="I128" s="19">
        <v>32</v>
      </c>
      <c r="J128" s="22">
        <f t="shared" si="3"/>
        <v>3.6210526315789502</v>
      </c>
      <c r="K128" s="22">
        <f t="shared" si="4"/>
        <v>190</v>
      </c>
      <c r="L128" s="18">
        <f t="shared" si="5"/>
        <v>86</v>
      </c>
    </row>
    <row r="129" spans="1:12" x14ac:dyDescent="0.3">
      <c r="A129" s="19">
        <v>124</v>
      </c>
      <c r="B129" s="57"/>
      <c r="C129" s="57"/>
      <c r="D129" s="57"/>
      <c r="E129" s="19">
        <v>1</v>
      </c>
      <c r="F129" s="19">
        <v>0</v>
      </c>
      <c r="G129" s="19">
        <v>42</v>
      </c>
      <c r="H129" s="19">
        <v>369</v>
      </c>
      <c r="I129" s="19">
        <v>32</v>
      </c>
      <c r="J129" s="22">
        <f t="shared" si="3"/>
        <v>4.63448275862069</v>
      </c>
      <c r="K129" s="22">
        <f t="shared" si="4"/>
        <v>113</v>
      </c>
      <c r="L129" s="18">
        <f t="shared" si="5"/>
        <v>84</v>
      </c>
    </row>
    <row r="130" spans="1:12" x14ac:dyDescent="0.3">
      <c r="A130" s="19">
        <v>125</v>
      </c>
      <c r="B130" s="57"/>
      <c r="C130" s="57"/>
      <c r="D130" s="57">
        <v>3</v>
      </c>
      <c r="E130" s="19">
        <v>0</v>
      </c>
      <c r="F130" s="19">
        <v>2</v>
      </c>
      <c r="G130" s="19">
        <v>42</v>
      </c>
      <c r="H130" s="19">
        <v>828</v>
      </c>
      <c r="I130" s="19">
        <v>65</v>
      </c>
      <c r="J130" s="22">
        <f t="shared" si="3"/>
        <v>1.84450402144772</v>
      </c>
      <c r="K130" s="22">
        <f t="shared" si="4"/>
        <v>373</v>
      </c>
      <c r="L130" s="18">
        <f t="shared" si="5"/>
        <v>86</v>
      </c>
    </row>
    <row r="131" spans="1:12" x14ac:dyDescent="0.3">
      <c r="A131" s="19">
        <v>126</v>
      </c>
      <c r="B131" s="57"/>
      <c r="C131" s="57"/>
      <c r="D131" s="57"/>
      <c r="E131" s="19">
        <v>1</v>
      </c>
      <c r="F131" s="19">
        <v>0</v>
      </c>
      <c r="G131" s="19">
        <v>42</v>
      </c>
      <c r="H131" s="19">
        <v>738</v>
      </c>
      <c r="I131" s="19">
        <v>65</v>
      </c>
      <c r="J131" s="22">
        <f t="shared" si="3"/>
        <v>2.3745583038869298</v>
      </c>
      <c r="K131" s="22">
        <f t="shared" si="4"/>
        <v>218</v>
      </c>
      <c r="L131" s="18">
        <f t="shared" si="5"/>
        <v>84</v>
      </c>
    </row>
    <row r="132" spans="1:12" x14ac:dyDescent="0.3">
      <c r="A132" s="19">
        <v>127</v>
      </c>
      <c r="B132" s="57"/>
      <c r="C132" s="57"/>
      <c r="D132" s="57">
        <v>4</v>
      </c>
      <c r="E132" s="19">
        <v>0</v>
      </c>
      <c r="F132" s="19">
        <v>2</v>
      </c>
      <c r="G132" s="19">
        <v>42</v>
      </c>
      <c r="H132" s="19">
        <v>1656</v>
      </c>
      <c r="I132" s="19">
        <v>131</v>
      </c>
      <c r="J132" s="22">
        <f t="shared" si="3"/>
        <v>0.93098782138024405</v>
      </c>
      <c r="K132" s="22">
        <f t="shared" si="4"/>
        <v>739</v>
      </c>
      <c r="L132" s="18">
        <f t="shared" si="5"/>
        <v>86</v>
      </c>
    </row>
    <row r="133" spans="1:12" x14ac:dyDescent="0.3">
      <c r="A133" s="19">
        <v>128</v>
      </c>
      <c r="B133" s="57"/>
      <c r="C133" s="57"/>
      <c r="D133" s="57"/>
      <c r="E133" s="19">
        <v>1</v>
      </c>
      <c r="F133" s="19">
        <v>0</v>
      </c>
      <c r="G133" s="19">
        <v>42</v>
      </c>
      <c r="H133" s="19">
        <v>1476</v>
      </c>
      <c r="I133" s="19">
        <v>131</v>
      </c>
      <c r="J133" s="22">
        <f t="shared" si="3"/>
        <v>1.2021466905187801</v>
      </c>
      <c r="K133" s="22">
        <f t="shared" si="4"/>
        <v>428</v>
      </c>
      <c r="L133" s="18">
        <f t="shared" si="5"/>
        <v>84</v>
      </c>
    </row>
    <row r="134" spans="1:12" x14ac:dyDescent="0.3">
      <c r="A134" s="19">
        <v>129</v>
      </c>
      <c r="B134" s="57"/>
      <c r="C134" s="57">
        <v>4</v>
      </c>
      <c r="D134" s="57">
        <v>1</v>
      </c>
      <c r="E134" s="19">
        <v>0</v>
      </c>
      <c r="F134" s="19">
        <v>2</v>
      </c>
      <c r="G134" s="19">
        <v>73</v>
      </c>
      <c r="H134" s="19">
        <v>207</v>
      </c>
      <c r="I134" s="19">
        <v>16</v>
      </c>
      <c r="J134" s="22">
        <f t="shared" ref="J134:J197" si="6">8*(F134+(B$3-1)*G134)/(H134-(10-B$3)*I134)</f>
        <v>12.463157894736799</v>
      </c>
      <c r="K134" s="22">
        <f t="shared" ref="K134:K197" si="7">IF(E134=1,(FLOOR((CEILING($B$2/G134,1)/($B$3-1)),1)*(H134-(10-$B$3)*I134))+(IF(MOD(CEILING($B$2/G134,1),$B$3-1)&gt;0,H134-(10-MOD(CEILING($B$2/G134,1),$B$3-1)-1)*I134,0)),(H134-(10-$B$3)*I134)*(CEILING($B$2/(G134*($B$3-1)+F134),1)))</f>
        <v>95</v>
      </c>
      <c r="L134" s="18">
        <f t="shared" ref="L134:L197" si="8">(F134+(B$3-1)*G134)</f>
        <v>148</v>
      </c>
    </row>
    <row r="135" spans="1:12" x14ac:dyDescent="0.3">
      <c r="A135" s="19">
        <v>130</v>
      </c>
      <c r="B135" s="57"/>
      <c r="C135" s="57"/>
      <c r="D135" s="57"/>
      <c r="E135" s="19">
        <v>1</v>
      </c>
      <c r="F135" s="19">
        <v>0</v>
      </c>
      <c r="G135" s="19">
        <v>73</v>
      </c>
      <c r="H135" s="19">
        <v>184</v>
      </c>
      <c r="I135" s="19">
        <v>16</v>
      </c>
      <c r="J135" s="22">
        <f t="shared" si="6"/>
        <v>16.2222222222222</v>
      </c>
      <c r="K135" s="22">
        <f t="shared" si="7"/>
        <v>56</v>
      </c>
      <c r="L135" s="18">
        <f t="shared" si="8"/>
        <v>146</v>
      </c>
    </row>
    <row r="136" spans="1:12" x14ac:dyDescent="0.3">
      <c r="A136" s="19">
        <v>131</v>
      </c>
      <c r="B136" s="57"/>
      <c r="C136" s="57"/>
      <c r="D136" s="57">
        <v>2</v>
      </c>
      <c r="E136" s="19">
        <v>0</v>
      </c>
      <c r="F136" s="19">
        <v>2</v>
      </c>
      <c r="G136" s="19">
        <v>73</v>
      </c>
      <c r="H136" s="19">
        <v>414</v>
      </c>
      <c r="I136" s="19">
        <v>32</v>
      </c>
      <c r="J136" s="22">
        <f t="shared" si="6"/>
        <v>6.23157894736842</v>
      </c>
      <c r="K136" s="22">
        <f t="shared" si="7"/>
        <v>190</v>
      </c>
      <c r="L136" s="18">
        <f t="shared" si="8"/>
        <v>148</v>
      </c>
    </row>
    <row r="137" spans="1:12" x14ac:dyDescent="0.3">
      <c r="A137" s="19">
        <v>132</v>
      </c>
      <c r="B137" s="57"/>
      <c r="C137" s="57"/>
      <c r="D137" s="57"/>
      <c r="E137" s="19">
        <v>1</v>
      </c>
      <c r="F137" s="19">
        <v>0</v>
      </c>
      <c r="G137" s="19">
        <v>73</v>
      </c>
      <c r="H137" s="19">
        <v>369</v>
      </c>
      <c r="I137" s="19">
        <v>32</v>
      </c>
      <c r="J137" s="22">
        <f t="shared" si="6"/>
        <v>8.0551724137931</v>
      </c>
      <c r="K137" s="22">
        <f t="shared" si="7"/>
        <v>113</v>
      </c>
      <c r="L137" s="18">
        <f t="shared" si="8"/>
        <v>146</v>
      </c>
    </row>
    <row r="138" spans="1:12" x14ac:dyDescent="0.3">
      <c r="A138" s="19">
        <v>133</v>
      </c>
      <c r="B138" s="57"/>
      <c r="C138" s="57"/>
      <c r="D138" s="57">
        <v>3</v>
      </c>
      <c r="E138" s="19">
        <v>0</v>
      </c>
      <c r="F138" s="19">
        <v>2</v>
      </c>
      <c r="G138" s="19">
        <v>73</v>
      </c>
      <c r="H138" s="19">
        <v>828</v>
      </c>
      <c r="I138" s="19">
        <v>65</v>
      </c>
      <c r="J138" s="22">
        <f t="shared" si="6"/>
        <v>3.1742627345844499</v>
      </c>
      <c r="K138" s="22">
        <f t="shared" si="7"/>
        <v>373</v>
      </c>
      <c r="L138" s="18">
        <f t="shared" si="8"/>
        <v>148</v>
      </c>
    </row>
    <row r="139" spans="1:12" x14ac:dyDescent="0.3">
      <c r="A139" s="19">
        <v>134</v>
      </c>
      <c r="B139" s="57"/>
      <c r="C139" s="57"/>
      <c r="D139" s="57"/>
      <c r="E139" s="19">
        <v>1</v>
      </c>
      <c r="F139" s="19">
        <v>0</v>
      </c>
      <c r="G139" s="19">
        <v>73</v>
      </c>
      <c r="H139" s="19">
        <v>738</v>
      </c>
      <c r="I139" s="19">
        <v>65</v>
      </c>
      <c r="J139" s="22">
        <f t="shared" si="6"/>
        <v>4.1272084805653702</v>
      </c>
      <c r="K139" s="22">
        <f t="shared" si="7"/>
        <v>218</v>
      </c>
      <c r="L139" s="18">
        <f t="shared" si="8"/>
        <v>146</v>
      </c>
    </row>
    <row r="140" spans="1:12" x14ac:dyDescent="0.3">
      <c r="A140" s="19">
        <v>135</v>
      </c>
      <c r="B140" s="57"/>
      <c r="C140" s="57"/>
      <c r="D140" s="57">
        <v>4</v>
      </c>
      <c r="E140" s="19">
        <v>0</v>
      </c>
      <c r="F140" s="19">
        <v>2</v>
      </c>
      <c r="G140" s="19">
        <v>73</v>
      </c>
      <c r="H140" s="19">
        <v>1656</v>
      </c>
      <c r="I140" s="19">
        <v>131</v>
      </c>
      <c r="J140" s="22">
        <f t="shared" si="6"/>
        <v>1.6021650879567</v>
      </c>
      <c r="K140" s="22">
        <f t="shared" si="7"/>
        <v>739</v>
      </c>
      <c r="L140" s="18">
        <f t="shared" si="8"/>
        <v>148</v>
      </c>
    </row>
    <row r="141" spans="1:12" x14ac:dyDescent="0.3">
      <c r="A141" s="19">
        <v>136</v>
      </c>
      <c r="B141" s="57"/>
      <c r="C141" s="57"/>
      <c r="D141" s="57"/>
      <c r="E141" s="19">
        <v>1</v>
      </c>
      <c r="F141" s="19">
        <v>0</v>
      </c>
      <c r="G141" s="19">
        <v>73</v>
      </c>
      <c r="H141" s="19">
        <v>1476</v>
      </c>
      <c r="I141" s="19">
        <v>131</v>
      </c>
      <c r="J141" s="22">
        <f t="shared" si="6"/>
        <v>2.0894454382826502</v>
      </c>
      <c r="K141" s="22">
        <f t="shared" si="7"/>
        <v>428</v>
      </c>
      <c r="L141" s="18">
        <f t="shared" si="8"/>
        <v>146</v>
      </c>
    </row>
    <row r="142" spans="1:12" x14ac:dyDescent="0.3">
      <c r="A142" s="19">
        <v>137</v>
      </c>
      <c r="B142" s="57"/>
      <c r="C142" s="57">
        <v>5</v>
      </c>
      <c r="D142" s="57">
        <v>1</v>
      </c>
      <c r="E142" s="19">
        <v>0</v>
      </c>
      <c r="F142" s="19">
        <v>2</v>
      </c>
      <c r="G142" s="19">
        <v>136</v>
      </c>
      <c r="H142" s="19">
        <v>207</v>
      </c>
      <c r="I142" s="19">
        <v>16</v>
      </c>
      <c r="J142" s="22">
        <f t="shared" si="6"/>
        <v>23.073684210526299</v>
      </c>
      <c r="K142" s="22">
        <f t="shared" si="7"/>
        <v>95</v>
      </c>
      <c r="L142" s="18">
        <f t="shared" si="8"/>
        <v>274</v>
      </c>
    </row>
    <row r="143" spans="1:12" x14ac:dyDescent="0.3">
      <c r="A143" s="19">
        <v>138</v>
      </c>
      <c r="B143" s="57"/>
      <c r="C143" s="57"/>
      <c r="D143" s="57"/>
      <c r="E143" s="19">
        <v>1</v>
      </c>
      <c r="F143" s="19">
        <v>0</v>
      </c>
      <c r="G143" s="19">
        <v>136</v>
      </c>
      <c r="H143" s="19">
        <v>184</v>
      </c>
      <c r="I143" s="19">
        <v>16</v>
      </c>
      <c r="J143" s="22">
        <f t="shared" si="6"/>
        <v>30.2222222222222</v>
      </c>
      <c r="K143" s="22">
        <f t="shared" si="7"/>
        <v>56</v>
      </c>
      <c r="L143" s="18">
        <f t="shared" si="8"/>
        <v>272</v>
      </c>
    </row>
    <row r="144" spans="1:12" x14ac:dyDescent="0.3">
      <c r="A144" s="19">
        <v>139</v>
      </c>
      <c r="B144" s="57"/>
      <c r="C144" s="57"/>
      <c r="D144" s="57">
        <v>2</v>
      </c>
      <c r="E144" s="19">
        <v>0</v>
      </c>
      <c r="F144" s="19">
        <v>2</v>
      </c>
      <c r="G144" s="19">
        <v>136</v>
      </c>
      <c r="H144" s="19">
        <v>414</v>
      </c>
      <c r="I144" s="19">
        <v>32</v>
      </c>
      <c r="J144" s="22">
        <f t="shared" si="6"/>
        <v>11.536842105263201</v>
      </c>
      <c r="K144" s="22">
        <f t="shared" si="7"/>
        <v>190</v>
      </c>
      <c r="L144" s="18">
        <f t="shared" si="8"/>
        <v>274</v>
      </c>
    </row>
    <row r="145" spans="1:12" x14ac:dyDescent="0.3">
      <c r="A145" s="19">
        <v>140</v>
      </c>
      <c r="B145" s="57"/>
      <c r="C145" s="57"/>
      <c r="D145" s="57"/>
      <c r="E145" s="19">
        <v>1</v>
      </c>
      <c r="F145" s="19">
        <v>0</v>
      </c>
      <c r="G145" s="19">
        <v>136</v>
      </c>
      <c r="H145" s="19">
        <v>369</v>
      </c>
      <c r="I145" s="19">
        <v>32</v>
      </c>
      <c r="J145" s="22">
        <f t="shared" si="6"/>
        <v>15.0068965517241</v>
      </c>
      <c r="K145" s="22">
        <f t="shared" si="7"/>
        <v>113</v>
      </c>
      <c r="L145" s="18">
        <f t="shared" si="8"/>
        <v>272</v>
      </c>
    </row>
    <row r="146" spans="1:12" x14ac:dyDescent="0.3">
      <c r="A146" s="19">
        <v>141</v>
      </c>
      <c r="B146" s="57"/>
      <c r="C146" s="57"/>
      <c r="D146" s="57">
        <v>3</v>
      </c>
      <c r="E146" s="19">
        <v>0</v>
      </c>
      <c r="F146" s="19">
        <v>2</v>
      </c>
      <c r="G146" s="19">
        <v>136</v>
      </c>
      <c r="H146" s="19">
        <v>828</v>
      </c>
      <c r="I146" s="19">
        <v>65</v>
      </c>
      <c r="J146" s="22">
        <f t="shared" si="6"/>
        <v>5.8766756032171603</v>
      </c>
      <c r="K146" s="22">
        <f t="shared" si="7"/>
        <v>373</v>
      </c>
      <c r="L146" s="18">
        <f t="shared" si="8"/>
        <v>274</v>
      </c>
    </row>
    <row r="147" spans="1:12" x14ac:dyDescent="0.3">
      <c r="A147" s="19">
        <v>142</v>
      </c>
      <c r="B147" s="57"/>
      <c r="C147" s="57"/>
      <c r="D147" s="57"/>
      <c r="E147" s="19">
        <v>1</v>
      </c>
      <c r="F147" s="19">
        <v>0</v>
      </c>
      <c r="G147" s="19">
        <v>136</v>
      </c>
      <c r="H147" s="19">
        <v>738</v>
      </c>
      <c r="I147" s="19">
        <v>65</v>
      </c>
      <c r="J147" s="22">
        <f t="shared" si="6"/>
        <v>7.6890459363957602</v>
      </c>
      <c r="K147" s="22">
        <f t="shared" si="7"/>
        <v>218</v>
      </c>
      <c r="L147" s="18">
        <f t="shared" si="8"/>
        <v>272</v>
      </c>
    </row>
    <row r="148" spans="1:12" x14ac:dyDescent="0.3">
      <c r="A148" s="19">
        <v>143</v>
      </c>
      <c r="B148" s="57"/>
      <c r="C148" s="57"/>
      <c r="D148" s="57">
        <v>4</v>
      </c>
      <c r="E148" s="19">
        <v>0</v>
      </c>
      <c r="F148" s="19">
        <v>2</v>
      </c>
      <c r="G148" s="19">
        <v>136</v>
      </c>
      <c r="H148" s="19">
        <v>1656</v>
      </c>
      <c r="I148" s="19">
        <v>131</v>
      </c>
      <c r="J148" s="22">
        <f t="shared" si="6"/>
        <v>2.9661705006765899</v>
      </c>
      <c r="K148" s="22">
        <f t="shared" si="7"/>
        <v>739</v>
      </c>
      <c r="L148" s="18">
        <f t="shared" si="8"/>
        <v>274</v>
      </c>
    </row>
    <row r="149" spans="1:12" x14ac:dyDescent="0.3">
      <c r="A149" s="19">
        <v>144</v>
      </c>
      <c r="B149" s="57"/>
      <c r="C149" s="57"/>
      <c r="D149" s="57"/>
      <c r="E149" s="19">
        <v>1</v>
      </c>
      <c r="F149" s="19">
        <v>0</v>
      </c>
      <c r="G149" s="19">
        <v>136</v>
      </c>
      <c r="H149" s="19">
        <v>1476</v>
      </c>
      <c r="I149" s="19">
        <v>131</v>
      </c>
      <c r="J149" s="22">
        <f t="shared" si="6"/>
        <v>3.89266547406082</v>
      </c>
      <c r="K149" s="22">
        <f t="shared" si="7"/>
        <v>428</v>
      </c>
      <c r="L149" s="18">
        <f t="shared" si="8"/>
        <v>272</v>
      </c>
    </row>
    <row r="150" spans="1:12" x14ac:dyDescent="0.3">
      <c r="A150" s="19">
        <v>145</v>
      </c>
      <c r="B150" s="57"/>
      <c r="C150" s="57">
        <v>6</v>
      </c>
      <c r="D150" s="57">
        <v>1</v>
      </c>
      <c r="E150" s="19">
        <v>0</v>
      </c>
      <c r="F150" s="18">
        <v>2</v>
      </c>
      <c r="G150" s="19">
        <v>225</v>
      </c>
      <c r="H150" s="19">
        <v>207</v>
      </c>
      <c r="I150" s="19">
        <v>16</v>
      </c>
      <c r="J150" s="22">
        <f t="shared" si="6"/>
        <v>38.063157894736797</v>
      </c>
      <c r="K150" s="22">
        <f t="shared" si="7"/>
        <v>95</v>
      </c>
      <c r="L150" s="18">
        <f t="shared" si="8"/>
        <v>452</v>
      </c>
    </row>
    <row r="151" spans="1:12" x14ac:dyDescent="0.3">
      <c r="A151" s="19">
        <v>146</v>
      </c>
      <c r="B151" s="57"/>
      <c r="C151" s="57"/>
      <c r="D151" s="57"/>
      <c r="E151" s="19">
        <v>1</v>
      </c>
      <c r="F151" s="19">
        <v>0</v>
      </c>
      <c r="G151" s="19">
        <v>225</v>
      </c>
      <c r="H151" s="19">
        <v>184</v>
      </c>
      <c r="I151" s="19">
        <v>16</v>
      </c>
      <c r="J151" s="22">
        <f t="shared" si="6"/>
        <v>50</v>
      </c>
      <c r="K151" s="22">
        <f t="shared" si="7"/>
        <v>56</v>
      </c>
      <c r="L151" s="18">
        <f t="shared" si="8"/>
        <v>450</v>
      </c>
    </row>
    <row r="152" spans="1:12" x14ac:dyDescent="0.3">
      <c r="A152" s="19">
        <v>147</v>
      </c>
      <c r="B152" s="57"/>
      <c r="C152" s="57"/>
      <c r="D152" s="57">
        <v>2</v>
      </c>
      <c r="E152" s="19">
        <v>0</v>
      </c>
      <c r="F152" s="19">
        <v>2</v>
      </c>
      <c r="G152" s="19">
        <v>225</v>
      </c>
      <c r="H152" s="19">
        <v>414</v>
      </c>
      <c r="I152" s="19">
        <v>32</v>
      </c>
      <c r="J152" s="22">
        <f t="shared" si="6"/>
        <v>19.031578947368399</v>
      </c>
      <c r="K152" s="22">
        <f t="shared" si="7"/>
        <v>190</v>
      </c>
      <c r="L152" s="18">
        <f t="shared" si="8"/>
        <v>452</v>
      </c>
    </row>
    <row r="153" spans="1:12" x14ac:dyDescent="0.3">
      <c r="A153" s="19">
        <v>148</v>
      </c>
      <c r="B153" s="57"/>
      <c r="C153" s="57"/>
      <c r="D153" s="57"/>
      <c r="E153" s="19">
        <v>1</v>
      </c>
      <c r="F153" s="19">
        <v>0</v>
      </c>
      <c r="G153" s="19">
        <v>225</v>
      </c>
      <c r="H153" s="19">
        <v>369</v>
      </c>
      <c r="I153" s="19">
        <v>32</v>
      </c>
      <c r="J153" s="22">
        <f t="shared" si="6"/>
        <v>24.827586206896601</v>
      </c>
      <c r="K153" s="22">
        <f t="shared" si="7"/>
        <v>113</v>
      </c>
      <c r="L153" s="18">
        <f t="shared" si="8"/>
        <v>450</v>
      </c>
    </row>
    <row r="154" spans="1:12" x14ac:dyDescent="0.3">
      <c r="A154" s="19">
        <v>149</v>
      </c>
      <c r="B154" s="57"/>
      <c r="C154" s="57"/>
      <c r="D154" s="57">
        <v>3</v>
      </c>
      <c r="E154" s="19">
        <v>0</v>
      </c>
      <c r="F154" s="19">
        <v>2</v>
      </c>
      <c r="G154" s="19">
        <v>225</v>
      </c>
      <c r="H154" s="19">
        <v>828</v>
      </c>
      <c r="I154" s="19">
        <v>65</v>
      </c>
      <c r="J154" s="22">
        <f t="shared" si="6"/>
        <v>9.6943699731903497</v>
      </c>
      <c r="K154" s="22">
        <f t="shared" si="7"/>
        <v>373</v>
      </c>
      <c r="L154" s="18">
        <f t="shared" si="8"/>
        <v>452</v>
      </c>
    </row>
    <row r="155" spans="1:12" x14ac:dyDescent="0.3">
      <c r="A155" s="19">
        <v>150</v>
      </c>
      <c r="B155" s="57"/>
      <c r="C155" s="57"/>
      <c r="D155" s="57"/>
      <c r="E155" s="19">
        <v>1</v>
      </c>
      <c r="F155" s="19">
        <v>0</v>
      </c>
      <c r="G155" s="19">
        <v>225</v>
      </c>
      <c r="H155" s="19">
        <v>738</v>
      </c>
      <c r="I155" s="19">
        <v>65</v>
      </c>
      <c r="J155" s="22">
        <f t="shared" si="6"/>
        <v>12.7208480565371</v>
      </c>
      <c r="K155" s="22">
        <f t="shared" si="7"/>
        <v>218</v>
      </c>
      <c r="L155" s="18">
        <f t="shared" si="8"/>
        <v>450</v>
      </c>
    </row>
    <row r="156" spans="1:12" x14ac:dyDescent="0.3">
      <c r="A156" s="19">
        <v>151</v>
      </c>
      <c r="B156" s="57"/>
      <c r="C156" s="57"/>
      <c r="D156" s="57">
        <v>4</v>
      </c>
      <c r="E156" s="19">
        <v>0</v>
      </c>
      <c r="F156" s="19">
        <v>2</v>
      </c>
      <c r="G156" s="19">
        <v>225</v>
      </c>
      <c r="H156" s="19">
        <v>1656</v>
      </c>
      <c r="I156" s="19">
        <v>131</v>
      </c>
      <c r="J156" s="22">
        <f t="shared" si="6"/>
        <v>4.8930987821380203</v>
      </c>
      <c r="K156" s="22">
        <f t="shared" si="7"/>
        <v>739</v>
      </c>
      <c r="L156" s="18">
        <f t="shared" si="8"/>
        <v>452</v>
      </c>
    </row>
    <row r="157" spans="1:12" x14ac:dyDescent="0.3">
      <c r="A157" s="19">
        <v>152</v>
      </c>
      <c r="B157" s="57"/>
      <c r="C157" s="57"/>
      <c r="D157" s="57"/>
      <c r="E157" s="19">
        <v>1</v>
      </c>
      <c r="F157" s="19">
        <v>0</v>
      </c>
      <c r="G157" s="19">
        <v>225</v>
      </c>
      <c r="H157" s="19">
        <v>1476</v>
      </c>
      <c r="I157" s="19">
        <v>131</v>
      </c>
      <c r="J157" s="22">
        <f t="shared" si="6"/>
        <v>6.4400715563506301</v>
      </c>
      <c r="K157" s="22">
        <f t="shared" si="7"/>
        <v>428</v>
      </c>
      <c r="L157" s="18">
        <f t="shared" si="8"/>
        <v>450</v>
      </c>
    </row>
    <row r="158" spans="1:12" x14ac:dyDescent="0.3">
      <c r="A158" s="19">
        <v>153</v>
      </c>
      <c r="B158" s="57"/>
      <c r="C158" s="57">
        <v>7</v>
      </c>
      <c r="D158" s="57">
        <v>1</v>
      </c>
      <c r="E158" s="19">
        <v>0</v>
      </c>
      <c r="F158" s="19">
        <v>2</v>
      </c>
      <c r="G158" s="19">
        <v>297</v>
      </c>
      <c r="H158" s="19">
        <v>207</v>
      </c>
      <c r="I158" s="19">
        <v>16</v>
      </c>
      <c r="J158" s="22">
        <f t="shared" si="6"/>
        <v>50.189473684210498</v>
      </c>
      <c r="K158" s="22">
        <f t="shared" si="7"/>
        <v>95</v>
      </c>
      <c r="L158" s="18">
        <f t="shared" si="8"/>
        <v>596</v>
      </c>
    </row>
    <row r="159" spans="1:12" x14ac:dyDescent="0.3">
      <c r="A159" s="19">
        <v>154</v>
      </c>
      <c r="B159" s="57"/>
      <c r="C159" s="57"/>
      <c r="D159" s="57"/>
      <c r="E159" s="19">
        <v>1</v>
      </c>
      <c r="F159" s="19">
        <v>0</v>
      </c>
      <c r="G159" s="19">
        <v>297</v>
      </c>
      <c r="H159" s="19">
        <v>184</v>
      </c>
      <c r="I159" s="19">
        <v>16</v>
      </c>
      <c r="J159" s="22">
        <f t="shared" si="6"/>
        <v>66</v>
      </c>
      <c r="K159" s="22">
        <f t="shared" si="7"/>
        <v>56</v>
      </c>
      <c r="L159" s="18">
        <f t="shared" si="8"/>
        <v>594</v>
      </c>
    </row>
    <row r="160" spans="1:12" x14ac:dyDescent="0.3">
      <c r="A160" s="19">
        <v>155</v>
      </c>
      <c r="B160" s="57"/>
      <c r="C160" s="57"/>
      <c r="D160" s="57">
        <v>2</v>
      </c>
      <c r="E160" s="19">
        <v>0</v>
      </c>
      <c r="F160" s="19">
        <v>2</v>
      </c>
      <c r="G160" s="19">
        <v>297</v>
      </c>
      <c r="H160" s="19">
        <v>414</v>
      </c>
      <c r="I160" s="19">
        <v>32</v>
      </c>
      <c r="J160" s="22">
        <f t="shared" si="6"/>
        <v>25.094736842105299</v>
      </c>
      <c r="K160" s="22">
        <f t="shared" si="7"/>
        <v>190</v>
      </c>
      <c r="L160" s="18">
        <f t="shared" si="8"/>
        <v>596</v>
      </c>
    </row>
    <row r="161" spans="1:12" x14ac:dyDescent="0.3">
      <c r="A161" s="19">
        <v>156</v>
      </c>
      <c r="B161" s="57"/>
      <c r="C161" s="57"/>
      <c r="D161" s="57"/>
      <c r="E161" s="19">
        <v>1</v>
      </c>
      <c r="F161" s="19">
        <v>0</v>
      </c>
      <c r="G161" s="19">
        <v>297</v>
      </c>
      <c r="H161" s="19">
        <v>369</v>
      </c>
      <c r="I161" s="19">
        <v>32</v>
      </c>
      <c r="J161" s="22">
        <f t="shared" si="6"/>
        <v>32.772413793103397</v>
      </c>
      <c r="K161" s="22">
        <f t="shared" si="7"/>
        <v>113</v>
      </c>
      <c r="L161" s="18">
        <f t="shared" si="8"/>
        <v>594</v>
      </c>
    </row>
    <row r="162" spans="1:12" x14ac:dyDescent="0.3">
      <c r="A162" s="19">
        <v>157</v>
      </c>
      <c r="B162" s="57"/>
      <c r="C162" s="57"/>
      <c r="D162" s="57">
        <v>3</v>
      </c>
      <c r="E162" s="19">
        <v>0</v>
      </c>
      <c r="F162" s="19">
        <v>2</v>
      </c>
      <c r="G162" s="19">
        <v>297</v>
      </c>
      <c r="H162" s="19">
        <v>828</v>
      </c>
      <c r="I162" s="19">
        <v>65</v>
      </c>
      <c r="J162" s="22">
        <f t="shared" si="6"/>
        <v>12.7828418230563</v>
      </c>
      <c r="K162" s="22">
        <f t="shared" si="7"/>
        <v>373</v>
      </c>
      <c r="L162" s="18">
        <f t="shared" si="8"/>
        <v>596</v>
      </c>
    </row>
    <row r="163" spans="1:12" x14ac:dyDescent="0.3">
      <c r="A163" s="19">
        <v>158</v>
      </c>
      <c r="B163" s="57"/>
      <c r="C163" s="57"/>
      <c r="D163" s="57"/>
      <c r="E163" s="19">
        <v>1</v>
      </c>
      <c r="F163" s="19">
        <v>0</v>
      </c>
      <c r="G163" s="19">
        <v>297</v>
      </c>
      <c r="H163" s="19">
        <v>738</v>
      </c>
      <c r="I163" s="19">
        <v>65</v>
      </c>
      <c r="J163" s="22">
        <f t="shared" si="6"/>
        <v>16.791519434628999</v>
      </c>
      <c r="K163" s="22">
        <f t="shared" si="7"/>
        <v>218</v>
      </c>
      <c r="L163" s="18">
        <f t="shared" si="8"/>
        <v>594</v>
      </c>
    </row>
    <row r="164" spans="1:12" x14ac:dyDescent="0.3">
      <c r="A164" s="19">
        <v>159</v>
      </c>
      <c r="B164" s="57"/>
      <c r="C164" s="57"/>
      <c r="D164" s="57">
        <v>4</v>
      </c>
      <c r="E164" s="19">
        <v>0</v>
      </c>
      <c r="F164" s="19">
        <v>2</v>
      </c>
      <c r="G164" s="19">
        <v>297</v>
      </c>
      <c r="H164" s="19">
        <v>1656</v>
      </c>
      <c r="I164" s="19">
        <v>131</v>
      </c>
      <c r="J164" s="22">
        <f t="shared" si="6"/>
        <v>6.4519621109607597</v>
      </c>
      <c r="K164" s="22">
        <f t="shared" si="7"/>
        <v>739</v>
      </c>
      <c r="L164" s="18">
        <f t="shared" si="8"/>
        <v>596</v>
      </c>
    </row>
    <row r="165" spans="1:12" x14ac:dyDescent="0.3">
      <c r="A165" s="19">
        <v>160</v>
      </c>
      <c r="B165" s="57"/>
      <c r="C165" s="57"/>
      <c r="D165" s="57"/>
      <c r="E165" s="19">
        <v>1</v>
      </c>
      <c r="F165" s="19">
        <v>0</v>
      </c>
      <c r="G165" s="19">
        <v>297</v>
      </c>
      <c r="H165" s="19">
        <v>1476</v>
      </c>
      <c r="I165" s="19">
        <v>131</v>
      </c>
      <c r="J165" s="22">
        <f t="shared" si="6"/>
        <v>8.5008944543828306</v>
      </c>
      <c r="K165" s="22">
        <f t="shared" si="7"/>
        <v>428</v>
      </c>
      <c r="L165" s="18">
        <f t="shared" si="8"/>
        <v>594</v>
      </c>
    </row>
    <row r="166" spans="1:12" x14ac:dyDescent="0.3">
      <c r="A166" s="19">
        <v>161</v>
      </c>
      <c r="B166" s="57">
        <v>3</v>
      </c>
      <c r="C166" s="57">
        <v>0</v>
      </c>
      <c r="D166" s="57">
        <v>1</v>
      </c>
      <c r="E166" s="19">
        <v>0</v>
      </c>
      <c r="F166" s="19">
        <v>2</v>
      </c>
      <c r="G166" s="18">
        <v>7</v>
      </c>
      <c r="H166" s="19">
        <v>414</v>
      </c>
      <c r="I166" s="19">
        <v>32</v>
      </c>
      <c r="J166" s="22">
        <f t="shared" si="6"/>
        <v>0.673684210526316</v>
      </c>
      <c r="K166" s="22">
        <f t="shared" si="7"/>
        <v>190</v>
      </c>
      <c r="L166" s="18">
        <f t="shared" si="8"/>
        <v>16</v>
      </c>
    </row>
    <row r="167" spans="1:12" x14ac:dyDescent="0.3">
      <c r="A167" s="19">
        <v>162</v>
      </c>
      <c r="B167" s="57"/>
      <c r="C167" s="57"/>
      <c r="D167" s="57"/>
      <c r="E167" s="19">
        <v>1</v>
      </c>
      <c r="F167" s="19">
        <v>0</v>
      </c>
      <c r="G167" s="19">
        <v>7</v>
      </c>
      <c r="H167" s="19">
        <v>369</v>
      </c>
      <c r="I167" s="19">
        <v>32</v>
      </c>
      <c r="J167" s="22">
        <f t="shared" si="6"/>
        <v>0.77241379310344804</v>
      </c>
      <c r="K167" s="22">
        <f t="shared" si="7"/>
        <v>145</v>
      </c>
      <c r="L167" s="18">
        <f t="shared" si="8"/>
        <v>14</v>
      </c>
    </row>
    <row r="168" spans="1:12" x14ac:dyDescent="0.3">
      <c r="A168" s="19">
        <v>163</v>
      </c>
      <c r="B168" s="57"/>
      <c r="C168" s="57"/>
      <c r="D168" s="57">
        <v>2</v>
      </c>
      <c r="E168" s="19">
        <v>0</v>
      </c>
      <c r="F168" s="19">
        <v>2</v>
      </c>
      <c r="G168" s="19">
        <v>7</v>
      </c>
      <c r="H168" s="19">
        <v>828</v>
      </c>
      <c r="I168" s="19">
        <v>65</v>
      </c>
      <c r="J168" s="22">
        <f t="shared" si="6"/>
        <v>0.34316353887399498</v>
      </c>
      <c r="K168" s="22">
        <f t="shared" si="7"/>
        <v>373</v>
      </c>
      <c r="L168" s="18">
        <f t="shared" si="8"/>
        <v>16</v>
      </c>
    </row>
    <row r="169" spans="1:12" x14ac:dyDescent="0.3">
      <c r="A169" s="19">
        <v>164</v>
      </c>
      <c r="B169" s="57"/>
      <c r="C169" s="57"/>
      <c r="D169" s="57"/>
      <c r="E169" s="19">
        <v>1</v>
      </c>
      <c r="F169" s="19">
        <v>0</v>
      </c>
      <c r="G169" s="19">
        <v>7</v>
      </c>
      <c r="H169" s="19">
        <v>737</v>
      </c>
      <c r="I169" s="19">
        <v>65</v>
      </c>
      <c r="J169" s="22">
        <f t="shared" si="6"/>
        <v>0.39716312056737602</v>
      </c>
      <c r="K169" s="22">
        <f t="shared" si="7"/>
        <v>282</v>
      </c>
      <c r="L169" s="18">
        <f t="shared" si="8"/>
        <v>14</v>
      </c>
    </row>
    <row r="170" spans="1:12" x14ac:dyDescent="0.3">
      <c r="A170" s="19">
        <v>165</v>
      </c>
      <c r="B170" s="57"/>
      <c r="C170" s="57"/>
      <c r="D170" s="57">
        <v>3</v>
      </c>
      <c r="E170" s="19">
        <v>0</v>
      </c>
      <c r="F170" s="19">
        <v>2</v>
      </c>
      <c r="G170" s="19">
        <v>7</v>
      </c>
      <c r="H170" s="19">
        <v>1655</v>
      </c>
      <c r="I170" s="19">
        <v>131</v>
      </c>
      <c r="J170" s="22">
        <f t="shared" si="6"/>
        <v>0.17344173441734401</v>
      </c>
      <c r="K170" s="22">
        <f t="shared" si="7"/>
        <v>738</v>
      </c>
      <c r="L170" s="18">
        <f t="shared" si="8"/>
        <v>16</v>
      </c>
    </row>
    <row r="171" spans="1:12" x14ac:dyDescent="0.3">
      <c r="A171" s="19">
        <v>166</v>
      </c>
      <c r="B171" s="57"/>
      <c r="C171" s="57"/>
      <c r="D171" s="57"/>
      <c r="E171" s="19">
        <v>1</v>
      </c>
      <c r="F171" s="19">
        <v>0</v>
      </c>
      <c r="G171" s="19">
        <v>7</v>
      </c>
      <c r="H171" s="19">
        <v>1475</v>
      </c>
      <c r="I171" s="19">
        <v>131</v>
      </c>
      <c r="J171" s="22">
        <f t="shared" si="6"/>
        <v>0.20071684587813601</v>
      </c>
      <c r="K171" s="22">
        <f t="shared" si="7"/>
        <v>558</v>
      </c>
      <c r="L171" s="18">
        <f t="shared" si="8"/>
        <v>14</v>
      </c>
    </row>
    <row r="172" spans="1:12" x14ac:dyDescent="0.3">
      <c r="A172" s="19">
        <v>167</v>
      </c>
      <c r="B172" s="57"/>
      <c r="C172" s="57"/>
      <c r="D172" s="57">
        <v>4</v>
      </c>
      <c r="E172" s="19">
        <v>0</v>
      </c>
      <c r="F172" s="19">
        <v>2</v>
      </c>
      <c r="G172" s="19">
        <v>7</v>
      </c>
      <c r="H172" s="19">
        <v>3311</v>
      </c>
      <c r="I172" s="19">
        <v>262</v>
      </c>
      <c r="J172" s="22">
        <f t="shared" si="6"/>
        <v>8.6662153012863896E-2</v>
      </c>
      <c r="K172" s="22">
        <f t="shared" si="7"/>
        <v>1477</v>
      </c>
      <c r="L172" s="18">
        <f t="shared" si="8"/>
        <v>16</v>
      </c>
    </row>
    <row r="173" spans="1:12" x14ac:dyDescent="0.3">
      <c r="A173" s="19">
        <v>168</v>
      </c>
      <c r="B173" s="57"/>
      <c r="C173" s="57"/>
      <c r="D173" s="57"/>
      <c r="E173" s="19">
        <v>1</v>
      </c>
      <c r="F173" s="19">
        <v>0</v>
      </c>
      <c r="G173" s="19">
        <v>7</v>
      </c>
      <c r="H173" s="19">
        <v>2951</v>
      </c>
      <c r="I173" s="19">
        <v>262</v>
      </c>
      <c r="J173" s="22">
        <f t="shared" si="6"/>
        <v>0.10026857654431499</v>
      </c>
      <c r="K173" s="22">
        <f t="shared" si="7"/>
        <v>1117</v>
      </c>
      <c r="L173" s="18">
        <f t="shared" si="8"/>
        <v>14</v>
      </c>
    </row>
    <row r="174" spans="1:12" x14ac:dyDescent="0.3">
      <c r="A174" s="19">
        <v>169</v>
      </c>
      <c r="B174" s="57"/>
      <c r="C174" s="57">
        <v>1</v>
      </c>
      <c r="D174" s="57">
        <v>1</v>
      </c>
      <c r="E174" s="19">
        <v>0</v>
      </c>
      <c r="F174" s="18">
        <v>2</v>
      </c>
      <c r="G174" s="19">
        <v>15</v>
      </c>
      <c r="H174" s="19">
        <v>414</v>
      </c>
      <c r="I174" s="19">
        <v>32</v>
      </c>
      <c r="J174" s="22">
        <f t="shared" si="6"/>
        <v>1.34736842105263</v>
      </c>
      <c r="K174" s="22">
        <f t="shared" si="7"/>
        <v>190</v>
      </c>
      <c r="L174" s="18">
        <f t="shared" si="8"/>
        <v>32</v>
      </c>
    </row>
    <row r="175" spans="1:12" x14ac:dyDescent="0.3">
      <c r="A175" s="19">
        <v>170</v>
      </c>
      <c r="B175" s="57"/>
      <c r="C175" s="57"/>
      <c r="D175" s="57"/>
      <c r="E175" s="19">
        <v>1</v>
      </c>
      <c r="F175" s="19">
        <v>0</v>
      </c>
      <c r="G175" s="19">
        <v>15</v>
      </c>
      <c r="H175" s="19">
        <v>369</v>
      </c>
      <c r="I175" s="19">
        <v>32</v>
      </c>
      <c r="J175" s="22">
        <f t="shared" si="6"/>
        <v>1.6551724137931001</v>
      </c>
      <c r="K175" s="22">
        <f t="shared" si="7"/>
        <v>113</v>
      </c>
      <c r="L175" s="18">
        <f t="shared" si="8"/>
        <v>30</v>
      </c>
    </row>
    <row r="176" spans="1:12" x14ac:dyDescent="0.3">
      <c r="A176" s="19">
        <v>171</v>
      </c>
      <c r="B176" s="57"/>
      <c r="C176" s="57"/>
      <c r="D176" s="57">
        <v>2</v>
      </c>
      <c r="E176" s="19">
        <v>0</v>
      </c>
      <c r="F176" s="19">
        <v>2</v>
      </c>
      <c r="G176" s="19">
        <v>15</v>
      </c>
      <c r="H176" s="19">
        <v>828</v>
      </c>
      <c r="I176" s="19">
        <v>65</v>
      </c>
      <c r="J176" s="22">
        <f t="shared" si="6"/>
        <v>0.68632707774798896</v>
      </c>
      <c r="K176" s="22">
        <f t="shared" si="7"/>
        <v>373</v>
      </c>
      <c r="L176" s="18">
        <f t="shared" si="8"/>
        <v>32</v>
      </c>
    </row>
    <row r="177" spans="1:12" x14ac:dyDescent="0.3">
      <c r="A177" s="19">
        <v>172</v>
      </c>
      <c r="B177" s="57"/>
      <c r="C177" s="57"/>
      <c r="D177" s="57"/>
      <c r="E177" s="19">
        <v>1</v>
      </c>
      <c r="F177" s="19">
        <v>0</v>
      </c>
      <c r="G177" s="19">
        <v>15</v>
      </c>
      <c r="H177" s="19">
        <v>737</v>
      </c>
      <c r="I177" s="19">
        <v>65</v>
      </c>
      <c r="J177" s="22">
        <f t="shared" si="6"/>
        <v>0.85106382978723405</v>
      </c>
      <c r="K177" s="22">
        <f t="shared" si="7"/>
        <v>217</v>
      </c>
      <c r="L177" s="18">
        <f t="shared" si="8"/>
        <v>30</v>
      </c>
    </row>
    <row r="178" spans="1:12" x14ac:dyDescent="0.3">
      <c r="A178" s="19">
        <v>173</v>
      </c>
      <c r="B178" s="57"/>
      <c r="C178" s="57"/>
      <c r="D178" s="57">
        <v>3</v>
      </c>
      <c r="E178" s="19">
        <v>0</v>
      </c>
      <c r="F178" s="19">
        <v>2</v>
      </c>
      <c r="G178" s="19">
        <v>15</v>
      </c>
      <c r="H178" s="19">
        <v>1655</v>
      </c>
      <c r="I178" s="19">
        <v>131</v>
      </c>
      <c r="J178" s="22">
        <f t="shared" si="6"/>
        <v>0.34688346883468801</v>
      </c>
      <c r="K178" s="22">
        <f t="shared" si="7"/>
        <v>738</v>
      </c>
      <c r="L178" s="18">
        <f t="shared" si="8"/>
        <v>32</v>
      </c>
    </row>
    <row r="179" spans="1:12" x14ac:dyDescent="0.3">
      <c r="A179" s="19">
        <v>174</v>
      </c>
      <c r="B179" s="57"/>
      <c r="C179" s="57"/>
      <c r="D179" s="57"/>
      <c r="E179" s="19">
        <v>1</v>
      </c>
      <c r="F179" s="19">
        <v>0</v>
      </c>
      <c r="G179" s="19">
        <v>15</v>
      </c>
      <c r="H179" s="19">
        <v>1475</v>
      </c>
      <c r="I179" s="19">
        <v>131</v>
      </c>
      <c r="J179" s="22">
        <f t="shared" si="6"/>
        <v>0.43010752688171999</v>
      </c>
      <c r="K179" s="22">
        <f t="shared" si="7"/>
        <v>427</v>
      </c>
      <c r="L179" s="18">
        <f t="shared" si="8"/>
        <v>30</v>
      </c>
    </row>
    <row r="180" spans="1:12" x14ac:dyDescent="0.3">
      <c r="A180" s="19">
        <v>175</v>
      </c>
      <c r="B180" s="57"/>
      <c r="C180" s="57"/>
      <c r="D180" s="57">
        <v>4</v>
      </c>
      <c r="E180" s="19">
        <v>0</v>
      </c>
      <c r="F180" s="19">
        <v>2</v>
      </c>
      <c r="G180" s="19">
        <v>15</v>
      </c>
      <c r="H180" s="19">
        <v>3311</v>
      </c>
      <c r="I180" s="19">
        <v>262</v>
      </c>
      <c r="J180" s="22">
        <f t="shared" si="6"/>
        <v>0.17332430602572799</v>
      </c>
      <c r="K180" s="22">
        <f t="shared" si="7"/>
        <v>1477</v>
      </c>
      <c r="L180" s="18">
        <f t="shared" si="8"/>
        <v>32</v>
      </c>
    </row>
    <row r="181" spans="1:12" x14ac:dyDescent="0.3">
      <c r="A181" s="19">
        <v>176</v>
      </c>
      <c r="B181" s="57"/>
      <c r="C181" s="57"/>
      <c r="D181" s="57"/>
      <c r="E181" s="19">
        <v>1</v>
      </c>
      <c r="F181" s="19">
        <v>0</v>
      </c>
      <c r="G181" s="19">
        <v>15</v>
      </c>
      <c r="H181" s="19">
        <v>2951</v>
      </c>
      <c r="I181" s="19">
        <v>262</v>
      </c>
      <c r="J181" s="22">
        <f t="shared" si="6"/>
        <v>0.214861235452104</v>
      </c>
      <c r="K181" s="22">
        <f t="shared" si="7"/>
        <v>855</v>
      </c>
      <c r="L181" s="18">
        <f t="shared" si="8"/>
        <v>30</v>
      </c>
    </row>
    <row r="182" spans="1:12" x14ac:dyDescent="0.3">
      <c r="A182" s="19">
        <v>177</v>
      </c>
      <c r="B182" s="57"/>
      <c r="C182" s="57">
        <v>2</v>
      </c>
      <c r="D182" s="57">
        <v>1</v>
      </c>
      <c r="E182" s="19">
        <v>0</v>
      </c>
      <c r="F182" s="19">
        <v>2</v>
      </c>
      <c r="G182" s="19">
        <v>31</v>
      </c>
      <c r="H182" s="19">
        <v>414</v>
      </c>
      <c r="I182" s="19">
        <v>32</v>
      </c>
      <c r="J182" s="22">
        <f t="shared" si="6"/>
        <v>2.69473684210526</v>
      </c>
      <c r="K182" s="22">
        <f t="shared" si="7"/>
        <v>190</v>
      </c>
      <c r="L182" s="18">
        <f t="shared" si="8"/>
        <v>64</v>
      </c>
    </row>
    <row r="183" spans="1:12" x14ac:dyDescent="0.3">
      <c r="A183" s="19">
        <v>178</v>
      </c>
      <c r="B183" s="57"/>
      <c r="C183" s="57"/>
      <c r="D183" s="57"/>
      <c r="E183" s="19">
        <v>1</v>
      </c>
      <c r="F183" s="19">
        <v>0</v>
      </c>
      <c r="G183" s="19">
        <v>31</v>
      </c>
      <c r="H183" s="19">
        <v>369</v>
      </c>
      <c r="I183" s="19">
        <v>32</v>
      </c>
      <c r="J183" s="22">
        <f t="shared" si="6"/>
        <v>3.42068965517241</v>
      </c>
      <c r="K183" s="22">
        <f t="shared" si="7"/>
        <v>113</v>
      </c>
      <c r="L183" s="18">
        <f t="shared" si="8"/>
        <v>62</v>
      </c>
    </row>
    <row r="184" spans="1:12" x14ac:dyDescent="0.3">
      <c r="A184" s="19">
        <v>179</v>
      </c>
      <c r="B184" s="57"/>
      <c r="C184" s="57"/>
      <c r="D184" s="57">
        <v>2</v>
      </c>
      <c r="E184" s="19">
        <v>0</v>
      </c>
      <c r="F184" s="19">
        <v>2</v>
      </c>
      <c r="G184" s="19">
        <v>31</v>
      </c>
      <c r="H184" s="19">
        <v>828</v>
      </c>
      <c r="I184" s="19">
        <v>65</v>
      </c>
      <c r="J184" s="22">
        <f t="shared" si="6"/>
        <v>1.3726541554959799</v>
      </c>
      <c r="K184" s="22">
        <f t="shared" si="7"/>
        <v>373</v>
      </c>
      <c r="L184" s="18">
        <f t="shared" si="8"/>
        <v>64</v>
      </c>
    </row>
    <row r="185" spans="1:12" x14ac:dyDescent="0.3">
      <c r="A185" s="19">
        <v>180</v>
      </c>
      <c r="B185" s="57"/>
      <c r="C185" s="57"/>
      <c r="D185" s="57"/>
      <c r="E185" s="19">
        <v>1</v>
      </c>
      <c r="F185" s="19">
        <v>0</v>
      </c>
      <c r="G185" s="19">
        <v>31</v>
      </c>
      <c r="H185" s="19">
        <v>737</v>
      </c>
      <c r="I185" s="19">
        <v>65</v>
      </c>
      <c r="J185" s="22">
        <f t="shared" si="6"/>
        <v>1.75886524822695</v>
      </c>
      <c r="K185" s="22">
        <f t="shared" si="7"/>
        <v>217</v>
      </c>
      <c r="L185" s="18">
        <f t="shared" si="8"/>
        <v>62</v>
      </c>
    </row>
    <row r="186" spans="1:12" x14ac:dyDescent="0.3">
      <c r="A186" s="19">
        <v>181</v>
      </c>
      <c r="B186" s="57"/>
      <c r="C186" s="57"/>
      <c r="D186" s="57">
        <v>3</v>
      </c>
      <c r="E186" s="19">
        <v>0</v>
      </c>
      <c r="F186" s="19">
        <v>2</v>
      </c>
      <c r="G186" s="19">
        <v>31</v>
      </c>
      <c r="H186" s="19">
        <v>1655</v>
      </c>
      <c r="I186" s="19">
        <v>131</v>
      </c>
      <c r="J186" s="22">
        <f t="shared" si="6"/>
        <v>0.69376693766937703</v>
      </c>
      <c r="K186" s="22">
        <f t="shared" si="7"/>
        <v>738</v>
      </c>
      <c r="L186" s="18">
        <f t="shared" si="8"/>
        <v>64</v>
      </c>
    </row>
    <row r="187" spans="1:12" x14ac:dyDescent="0.3">
      <c r="A187" s="19">
        <v>182</v>
      </c>
      <c r="B187" s="57"/>
      <c r="C187" s="57"/>
      <c r="D187" s="57"/>
      <c r="E187" s="19">
        <v>1</v>
      </c>
      <c r="F187" s="19">
        <v>0</v>
      </c>
      <c r="G187" s="19">
        <v>31</v>
      </c>
      <c r="H187" s="19">
        <v>1475</v>
      </c>
      <c r="I187" s="19">
        <v>131</v>
      </c>
      <c r="J187" s="22">
        <f t="shared" si="6"/>
        <v>0.88888888888888895</v>
      </c>
      <c r="K187" s="22">
        <f t="shared" si="7"/>
        <v>427</v>
      </c>
      <c r="L187" s="18">
        <f t="shared" si="8"/>
        <v>62</v>
      </c>
    </row>
    <row r="188" spans="1:12" x14ac:dyDescent="0.3">
      <c r="A188" s="19">
        <v>183</v>
      </c>
      <c r="B188" s="57"/>
      <c r="C188" s="57"/>
      <c r="D188" s="57">
        <v>4</v>
      </c>
      <c r="E188" s="19">
        <v>0</v>
      </c>
      <c r="F188" s="19">
        <v>2</v>
      </c>
      <c r="G188" s="19">
        <v>31</v>
      </c>
      <c r="H188" s="19">
        <v>3311</v>
      </c>
      <c r="I188" s="19">
        <v>262</v>
      </c>
      <c r="J188" s="22">
        <f t="shared" si="6"/>
        <v>0.34664861205145597</v>
      </c>
      <c r="K188" s="22">
        <f t="shared" si="7"/>
        <v>1477</v>
      </c>
      <c r="L188" s="18">
        <f t="shared" si="8"/>
        <v>64</v>
      </c>
    </row>
    <row r="189" spans="1:12" x14ac:dyDescent="0.3">
      <c r="A189" s="19">
        <v>184</v>
      </c>
      <c r="B189" s="57"/>
      <c r="C189" s="57"/>
      <c r="D189" s="57"/>
      <c r="E189" s="19">
        <v>1</v>
      </c>
      <c r="F189" s="19">
        <v>0</v>
      </c>
      <c r="G189" s="19">
        <v>31</v>
      </c>
      <c r="H189" s="19">
        <v>2951</v>
      </c>
      <c r="I189" s="19">
        <v>262</v>
      </c>
      <c r="J189" s="22">
        <f t="shared" si="6"/>
        <v>0.444046553267681</v>
      </c>
      <c r="K189" s="22">
        <f t="shared" si="7"/>
        <v>855</v>
      </c>
      <c r="L189" s="18">
        <f t="shared" si="8"/>
        <v>62</v>
      </c>
    </row>
    <row r="190" spans="1:12" x14ac:dyDescent="0.3">
      <c r="A190" s="19">
        <v>185</v>
      </c>
      <c r="B190" s="57"/>
      <c r="C190" s="57">
        <v>3</v>
      </c>
      <c r="D190" s="57">
        <v>1</v>
      </c>
      <c r="E190" s="19">
        <v>0</v>
      </c>
      <c r="F190" s="19">
        <v>2</v>
      </c>
      <c r="G190" s="19">
        <v>63</v>
      </c>
      <c r="H190" s="19">
        <v>414</v>
      </c>
      <c r="I190" s="19">
        <v>32</v>
      </c>
      <c r="J190" s="22">
        <f t="shared" si="6"/>
        <v>5.3894736842105297</v>
      </c>
      <c r="K190" s="22">
        <f t="shared" si="7"/>
        <v>190</v>
      </c>
      <c r="L190" s="18">
        <f t="shared" si="8"/>
        <v>128</v>
      </c>
    </row>
    <row r="191" spans="1:12" x14ac:dyDescent="0.3">
      <c r="A191" s="19">
        <v>186</v>
      </c>
      <c r="B191" s="57"/>
      <c r="C191" s="57"/>
      <c r="D191" s="57"/>
      <c r="E191" s="19">
        <v>1</v>
      </c>
      <c r="F191" s="19">
        <v>0</v>
      </c>
      <c r="G191" s="19">
        <v>63</v>
      </c>
      <c r="H191" s="19">
        <v>369</v>
      </c>
      <c r="I191" s="19">
        <v>32</v>
      </c>
      <c r="J191" s="22">
        <f t="shared" si="6"/>
        <v>6.9517241379310297</v>
      </c>
      <c r="K191" s="22">
        <f t="shared" si="7"/>
        <v>113</v>
      </c>
      <c r="L191" s="18">
        <f t="shared" si="8"/>
        <v>126</v>
      </c>
    </row>
    <row r="192" spans="1:12" x14ac:dyDescent="0.3">
      <c r="A192" s="19">
        <v>187</v>
      </c>
      <c r="B192" s="57"/>
      <c r="C192" s="57"/>
      <c r="D192" s="57">
        <v>2</v>
      </c>
      <c r="E192" s="19">
        <v>0</v>
      </c>
      <c r="F192" s="19">
        <v>2</v>
      </c>
      <c r="G192" s="19">
        <v>63</v>
      </c>
      <c r="H192" s="19">
        <v>828</v>
      </c>
      <c r="I192" s="19">
        <v>65</v>
      </c>
      <c r="J192" s="22">
        <f t="shared" si="6"/>
        <v>2.7453083109919598</v>
      </c>
      <c r="K192" s="22">
        <f t="shared" si="7"/>
        <v>373</v>
      </c>
      <c r="L192" s="18">
        <f t="shared" si="8"/>
        <v>128</v>
      </c>
    </row>
    <row r="193" spans="1:12" x14ac:dyDescent="0.3">
      <c r="A193" s="19">
        <v>188</v>
      </c>
      <c r="B193" s="57"/>
      <c r="C193" s="57"/>
      <c r="D193" s="57"/>
      <c r="E193" s="19">
        <v>1</v>
      </c>
      <c r="F193" s="19">
        <v>0</v>
      </c>
      <c r="G193" s="19">
        <v>63</v>
      </c>
      <c r="H193" s="19">
        <v>737</v>
      </c>
      <c r="I193" s="19">
        <v>65</v>
      </c>
      <c r="J193" s="22">
        <f t="shared" si="6"/>
        <v>3.5744680851063801</v>
      </c>
      <c r="K193" s="22">
        <f t="shared" si="7"/>
        <v>217</v>
      </c>
      <c r="L193" s="18">
        <f t="shared" si="8"/>
        <v>126</v>
      </c>
    </row>
    <row r="194" spans="1:12" x14ac:dyDescent="0.3">
      <c r="A194" s="19">
        <v>189</v>
      </c>
      <c r="B194" s="57"/>
      <c r="C194" s="57"/>
      <c r="D194" s="57">
        <v>3</v>
      </c>
      <c r="E194" s="19">
        <v>0</v>
      </c>
      <c r="F194" s="19">
        <v>2</v>
      </c>
      <c r="G194" s="19">
        <v>63</v>
      </c>
      <c r="H194" s="19">
        <v>1655</v>
      </c>
      <c r="I194" s="19">
        <v>131</v>
      </c>
      <c r="J194" s="22">
        <f t="shared" si="6"/>
        <v>1.3875338753387501</v>
      </c>
      <c r="K194" s="22">
        <f t="shared" si="7"/>
        <v>738</v>
      </c>
      <c r="L194" s="18">
        <f t="shared" si="8"/>
        <v>128</v>
      </c>
    </row>
    <row r="195" spans="1:12" x14ac:dyDescent="0.3">
      <c r="A195" s="19">
        <v>190</v>
      </c>
      <c r="B195" s="57"/>
      <c r="C195" s="57"/>
      <c r="D195" s="57"/>
      <c r="E195" s="19">
        <v>1</v>
      </c>
      <c r="F195" s="19">
        <v>0</v>
      </c>
      <c r="G195" s="19">
        <v>63</v>
      </c>
      <c r="H195" s="19">
        <v>1475</v>
      </c>
      <c r="I195" s="19">
        <v>131</v>
      </c>
      <c r="J195" s="22">
        <f t="shared" si="6"/>
        <v>1.80645161290323</v>
      </c>
      <c r="K195" s="22">
        <f t="shared" si="7"/>
        <v>427</v>
      </c>
      <c r="L195" s="18">
        <f t="shared" si="8"/>
        <v>126</v>
      </c>
    </row>
    <row r="196" spans="1:12" x14ac:dyDescent="0.3">
      <c r="A196" s="19">
        <v>191</v>
      </c>
      <c r="B196" s="57"/>
      <c r="C196" s="57"/>
      <c r="D196" s="57">
        <v>4</v>
      </c>
      <c r="E196" s="19">
        <v>0</v>
      </c>
      <c r="F196" s="19">
        <v>2</v>
      </c>
      <c r="G196" s="19">
        <v>63</v>
      </c>
      <c r="H196" s="19">
        <v>3311</v>
      </c>
      <c r="I196" s="19">
        <v>262</v>
      </c>
      <c r="J196" s="22">
        <f t="shared" si="6"/>
        <v>0.69329722410291095</v>
      </c>
      <c r="K196" s="22">
        <f t="shared" si="7"/>
        <v>1477</v>
      </c>
      <c r="L196" s="18">
        <f t="shared" si="8"/>
        <v>128</v>
      </c>
    </row>
    <row r="197" spans="1:12" x14ac:dyDescent="0.3">
      <c r="A197" s="19">
        <v>192</v>
      </c>
      <c r="B197" s="57"/>
      <c r="C197" s="57"/>
      <c r="D197" s="57"/>
      <c r="E197" s="19">
        <v>1</v>
      </c>
      <c r="F197" s="19">
        <v>0</v>
      </c>
      <c r="G197" s="19">
        <v>63</v>
      </c>
      <c r="H197" s="19">
        <v>2951</v>
      </c>
      <c r="I197" s="19">
        <v>262</v>
      </c>
      <c r="J197" s="22">
        <f t="shared" si="6"/>
        <v>0.90241718889883604</v>
      </c>
      <c r="K197" s="22">
        <f t="shared" si="7"/>
        <v>855</v>
      </c>
      <c r="L197" s="18">
        <f t="shared" si="8"/>
        <v>126</v>
      </c>
    </row>
    <row r="198" spans="1:12" x14ac:dyDescent="0.3">
      <c r="A198" s="19">
        <v>193</v>
      </c>
      <c r="B198" s="57"/>
      <c r="C198" s="57">
        <v>4</v>
      </c>
      <c r="D198" s="57">
        <v>1</v>
      </c>
      <c r="E198" s="19">
        <v>0</v>
      </c>
      <c r="F198" s="19">
        <v>2</v>
      </c>
      <c r="G198" s="19">
        <v>108</v>
      </c>
      <c r="H198" s="19">
        <v>414</v>
      </c>
      <c r="I198" s="19">
        <v>32</v>
      </c>
      <c r="J198" s="22">
        <f t="shared" ref="J198:J261" si="9">8*(F198+(B$3-1)*G198)/(H198-(10-B$3)*I198)</f>
        <v>9.1789473684210492</v>
      </c>
      <c r="K198" s="22">
        <f t="shared" ref="K198:K229" si="10">IF(E198=1,(FLOOR((CEILING($B$2/G198,1)/($B$3-1)),1)*(H198-(10-$B$3)*I198))+(IF(MOD(CEILING($B$2/G198,1),$B$3-1)&gt;0,H198-(10-MOD(CEILING($B$2/G198,1),$B$3-1)-1)*I198,0)),(H198-(10-$B$3)*I198)*(CEILING($B$2/(G198*($B$3-1)+F198),1)))</f>
        <v>190</v>
      </c>
      <c r="L198" s="18">
        <f t="shared" ref="L198:L229" si="11">(F198+(B$3-1)*G198)</f>
        <v>218</v>
      </c>
    </row>
    <row r="199" spans="1:12" x14ac:dyDescent="0.3">
      <c r="A199" s="19">
        <v>194</v>
      </c>
      <c r="B199" s="57"/>
      <c r="C199" s="57"/>
      <c r="D199" s="57"/>
      <c r="E199" s="19">
        <v>1</v>
      </c>
      <c r="F199" s="19">
        <v>0</v>
      </c>
      <c r="G199" s="19">
        <v>108</v>
      </c>
      <c r="H199" s="19">
        <v>369</v>
      </c>
      <c r="I199" s="19">
        <v>32</v>
      </c>
      <c r="J199" s="22">
        <f t="shared" si="9"/>
        <v>11.917241379310299</v>
      </c>
      <c r="K199" s="22">
        <f t="shared" si="10"/>
        <v>113</v>
      </c>
      <c r="L199" s="18">
        <f t="shared" si="11"/>
        <v>216</v>
      </c>
    </row>
    <row r="200" spans="1:12" x14ac:dyDescent="0.3">
      <c r="A200" s="19">
        <v>195</v>
      </c>
      <c r="B200" s="57"/>
      <c r="C200" s="57"/>
      <c r="D200" s="57">
        <v>2</v>
      </c>
      <c r="E200" s="19">
        <v>0</v>
      </c>
      <c r="F200" s="19">
        <v>2</v>
      </c>
      <c r="G200" s="19">
        <v>108</v>
      </c>
      <c r="H200" s="19">
        <v>828</v>
      </c>
      <c r="I200" s="19">
        <v>65</v>
      </c>
      <c r="J200" s="22">
        <f t="shared" si="9"/>
        <v>4.6756032171581801</v>
      </c>
      <c r="K200" s="22">
        <f t="shared" si="10"/>
        <v>373</v>
      </c>
      <c r="L200" s="18">
        <f t="shared" si="11"/>
        <v>218</v>
      </c>
    </row>
    <row r="201" spans="1:12" x14ac:dyDescent="0.3">
      <c r="A201" s="19">
        <v>196</v>
      </c>
      <c r="B201" s="57"/>
      <c r="C201" s="57"/>
      <c r="D201" s="57"/>
      <c r="E201" s="19">
        <v>1</v>
      </c>
      <c r="F201" s="19">
        <v>0</v>
      </c>
      <c r="G201" s="19">
        <v>108</v>
      </c>
      <c r="H201" s="19">
        <v>737</v>
      </c>
      <c r="I201" s="19">
        <v>65</v>
      </c>
      <c r="J201" s="22">
        <f t="shared" si="9"/>
        <v>6.1276595744680904</v>
      </c>
      <c r="K201" s="22">
        <f t="shared" si="10"/>
        <v>217</v>
      </c>
      <c r="L201" s="18">
        <f t="shared" si="11"/>
        <v>216</v>
      </c>
    </row>
    <row r="202" spans="1:12" x14ac:dyDescent="0.3">
      <c r="A202" s="19">
        <v>197</v>
      </c>
      <c r="B202" s="57"/>
      <c r="C202" s="57"/>
      <c r="D202" s="57">
        <v>3</v>
      </c>
      <c r="E202" s="19">
        <v>0</v>
      </c>
      <c r="F202" s="19">
        <v>2</v>
      </c>
      <c r="G202" s="19">
        <v>108</v>
      </c>
      <c r="H202" s="19">
        <v>1655</v>
      </c>
      <c r="I202" s="19">
        <v>131</v>
      </c>
      <c r="J202" s="22">
        <f t="shared" si="9"/>
        <v>2.3631436314363099</v>
      </c>
      <c r="K202" s="22">
        <f t="shared" si="10"/>
        <v>738</v>
      </c>
      <c r="L202" s="18">
        <f t="shared" si="11"/>
        <v>218</v>
      </c>
    </row>
    <row r="203" spans="1:12" x14ac:dyDescent="0.3">
      <c r="A203" s="19">
        <v>198</v>
      </c>
      <c r="B203" s="57"/>
      <c r="C203" s="57"/>
      <c r="D203" s="57"/>
      <c r="E203" s="19">
        <v>1</v>
      </c>
      <c r="F203" s="19">
        <v>0</v>
      </c>
      <c r="G203" s="19">
        <v>108</v>
      </c>
      <c r="H203" s="19">
        <v>1475</v>
      </c>
      <c r="I203" s="19">
        <v>131</v>
      </c>
      <c r="J203" s="22">
        <f t="shared" si="9"/>
        <v>3.0967741935483901</v>
      </c>
      <c r="K203" s="22">
        <f t="shared" si="10"/>
        <v>427</v>
      </c>
      <c r="L203" s="18">
        <f t="shared" si="11"/>
        <v>216</v>
      </c>
    </row>
    <row r="204" spans="1:12" x14ac:dyDescent="0.3">
      <c r="A204" s="19">
        <v>199</v>
      </c>
      <c r="B204" s="57"/>
      <c r="C204" s="57"/>
      <c r="D204" s="57">
        <v>4</v>
      </c>
      <c r="E204" s="19">
        <v>0</v>
      </c>
      <c r="F204" s="19">
        <v>2</v>
      </c>
      <c r="G204" s="19">
        <v>108</v>
      </c>
      <c r="H204" s="19">
        <v>3311</v>
      </c>
      <c r="I204" s="19">
        <v>262</v>
      </c>
      <c r="J204" s="22">
        <f t="shared" si="9"/>
        <v>1.18077183480027</v>
      </c>
      <c r="K204" s="22">
        <f t="shared" si="10"/>
        <v>1477</v>
      </c>
      <c r="L204" s="18">
        <f t="shared" si="11"/>
        <v>218</v>
      </c>
    </row>
    <row r="205" spans="1:12" x14ac:dyDescent="0.3">
      <c r="A205" s="19">
        <v>200</v>
      </c>
      <c r="B205" s="57"/>
      <c r="C205" s="57"/>
      <c r="D205" s="57"/>
      <c r="E205" s="19">
        <v>1</v>
      </c>
      <c r="F205" s="19">
        <v>0</v>
      </c>
      <c r="G205" s="19">
        <v>108</v>
      </c>
      <c r="H205" s="19">
        <v>2951</v>
      </c>
      <c r="I205" s="19">
        <v>262</v>
      </c>
      <c r="J205" s="22">
        <f t="shared" si="9"/>
        <v>1.5470008952551499</v>
      </c>
      <c r="K205" s="22">
        <f t="shared" si="10"/>
        <v>855</v>
      </c>
      <c r="L205" s="18">
        <f t="shared" si="11"/>
        <v>216</v>
      </c>
    </row>
    <row r="206" spans="1:12" x14ac:dyDescent="0.3">
      <c r="A206" s="19">
        <v>201</v>
      </c>
      <c r="B206" s="57"/>
      <c r="C206" s="57">
        <v>5</v>
      </c>
      <c r="D206" s="57">
        <v>1</v>
      </c>
      <c r="E206" s="19">
        <v>0</v>
      </c>
      <c r="F206" s="19">
        <v>2</v>
      </c>
      <c r="G206" s="19">
        <v>220</v>
      </c>
      <c r="H206" s="19">
        <v>414</v>
      </c>
      <c r="I206" s="19">
        <v>32</v>
      </c>
      <c r="J206" s="22">
        <f t="shared" si="9"/>
        <v>18.6105263157895</v>
      </c>
      <c r="K206" s="22">
        <f t="shared" si="10"/>
        <v>190</v>
      </c>
      <c r="L206" s="18">
        <f t="shared" si="11"/>
        <v>442</v>
      </c>
    </row>
    <row r="207" spans="1:12" x14ac:dyDescent="0.3">
      <c r="A207" s="19">
        <v>202</v>
      </c>
      <c r="B207" s="57"/>
      <c r="C207" s="57"/>
      <c r="D207" s="57"/>
      <c r="E207" s="19">
        <v>1</v>
      </c>
      <c r="F207" s="19">
        <v>0</v>
      </c>
      <c r="G207" s="19">
        <v>220</v>
      </c>
      <c r="H207" s="19">
        <v>369</v>
      </c>
      <c r="I207" s="19">
        <v>32</v>
      </c>
      <c r="J207" s="22">
        <f t="shared" si="9"/>
        <v>24.275862068965498</v>
      </c>
      <c r="K207" s="22">
        <f t="shared" si="10"/>
        <v>113</v>
      </c>
      <c r="L207" s="18">
        <f t="shared" si="11"/>
        <v>440</v>
      </c>
    </row>
    <row r="208" spans="1:12" x14ac:dyDescent="0.3">
      <c r="A208" s="19">
        <v>203</v>
      </c>
      <c r="B208" s="57"/>
      <c r="C208" s="57"/>
      <c r="D208" s="57">
        <v>2</v>
      </c>
      <c r="E208" s="19">
        <v>0</v>
      </c>
      <c r="F208" s="19">
        <v>2</v>
      </c>
      <c r="G208" s="19">
        <v>220</v>
      </c>
      <c r="H208" s="19">
        <v>828</v>
      </c>
      <c r="I208" s="19">
        <v>65</v>
      </c>
      <c r="J208" s="22">
        <f t="shared" si="9"/>
        <v>9.4798927613940993</v>
      </c>
      <c r="K208" s="22">
        <f t="shared" si="10"/>
        <v>373</v>
      </c>
      <c r="L208" s="18">
        <f t="shared" si="11"/>
        <v>442</v>
      </c>
    </row>
    <row r="209" spans="1:12" x14ac:dyDescent="0.3">
      <c r="A209" s="19">
        <v>204</v>
      </c>
      <c r="B209" s="57"/>
      <c r="C209" s="57"/>
      <c r="D209" s="57"/>
      <c r="E209" s="19">
        <v>1</v>
      </c>
      <c r="F209" s="19">
        <v>0</v>
      </c>
      <c r="G209" s="19">
        <v>220</v>
      </c>
      <c r="H209" s="19">
        <v>737</v>
      </c>
      <c r="I209" s="19">
        <v>65</v>
      </c>
      <c r="J209" s="22">
        <f t="shared" si="9"/>
        <v>12.4822695035461</v>
      </c>
      <c r="K209" s="22">
        <f t="shared" si="10"/>
        <v>217</v>
      </c>
      <c r="L209" s="18">
        <f t="shared" si="11"/>
        <v>440</v>
      </c>
    </row>
    <row r="210" spans="1:12" x14ac:dyDescent="0.3">
      <c r="A210" s="19">
        <v>205</v>
      </c>
      <c r="B210" s="57"/>
      <c r="C210" s="57"/>
      <c r="D210" s="57">
        <v>3</v>
      </c>
      <c r="E210" s="19">
        <v>0</v>
      </c>
      <c r="F210" s="19">
        <v>2</v>
      </c>
      <c r="G210" s="19">
        <v>220</v>
      </c>
      <c r="H210" s="19">
        <v>1655</v>
      </c>
      <c r="I210" s="19">
        <v>131</v>
      </c>
      <c r="J210" s="22">
        <f t="shared" si="9"/>
        <v>4.7913279132791304</v>
      </c>
      <c r="K210" s="22">
        <f t="shared" si="10"/>
        <v>738</v>
      </c>
      <c r="L210" s="18">
        <f t="shared" si="11"/>
        <v>442</v>
      </c>
    </row>
    <row r="211" spans="1:12" x14ac:dyDescent="0.3">
      <c r="A211" s="19">
        <v>206</v>
      </c>
      <c r="B211" s="57"/>
      <c r="C211" s="57"/>
      <c r="D211" s="57"/>
      <c r="E211" s="19">
        <v>1</v>
      </c>
      <c r="F211" s="19">
        <v>0</v>
      </c>
      <c r="G211" s="19">
        <v>220</v>
      </c>
      <c r="H211" s="19">
        <v>1475</v>
      </c>
      <c r="I211" s="19">
        <v>131</v>
      </c>
      <c r="J211" s="22">
        <f t="shared" si="9"/>
        <v>6.3082437275985699</v>
      </c>
      <c r="K211" s="22">
        <f t="shared" si="10"/>
        <v>427</v>
      </c>
      <c r="L211" s="18">
        <f t="shared" si="11"/>
        <v>440</v>
      </c>
    </row>
    <row r="212" spans="1:12" x14ac:dyDescent="0.3">
      <c r="A212" s="19">
        <v>207</v>
      </c>
      <c r="B212" s="57"/>
      <c r="C212" s="57"/>
      <c r="D212" s="57">
        <v>4</v>
      </c>
      <c r="E212" s="19">
        <v>0</v>
      </c>
      <c r="F212" s="19">
        <v>2</v>
      </c>
      <c r="G212" s="19">
        <v>220</v>
      </c>
      <c r="H212" s="19">
        <v>3311</v>
      </c>
      <c r="I212" s="19">
        <v>262</v>
      </c>
      <c r="J212" s="22">
        <f t="shared" si="9"/>
        <v>2.39404197698037</v>
      </c>
      <c r="K212" s="22">
        <f t="shared" si="10"/>
        <v>1477</v>
      </c>
      <c r="L212" s="18">
        <f t="shared" si="11"/>
        <v>442</v>
      </c>
    </row>
    <row r="213" spans="1:12" x14ac:dyDescent="0.3">
      <c r="A213" s="19">
        <v>208</v>
      </c>
      <c r="B213" s="57"/>
      <c r="C213" s="57"/>
      <c r="D213" s="57"/>
      <c r="E213" s="19">
        <v>1</v>
      </c>
      <c r="F213" s="19">
        <v>0</v>
      </c>
      <c r="G213" s="19">
        <v>220</v>
      </c>
      <c r="H213" s="19">
        <v>2951</v>
      </c>
      <c r="I213" s="19">
        <v>262</v>
      </c>
      <c r="J213" s="22">
        <f t="shared" si="9"/>
        <v>3.1512981199641898</v>
      </c>
      <c r="K213" s="22">
        <f t="shared" si="10"/>
        <v>855</v>
      </c>
      <c r="L213" s="18">
        <f t="shared" si="11"/>
        <v>440</v>
      </c>
    </row>
    <row r="214" spans="1:12" x14ac:dyDescent="0.3">
      <c r="A214" s="19">
        <v>209</v>
      </c>
      <c r="B214" s="57"/>
      <c r="C214" s="57">
        <v>6</v>
      </c>
      <c r="D214" s="57">
        <v>1</v>
      </c>
      <c r="E214" s="19">
        <v>0</v>
      </c>
      <c r="F214" s="19">
        <v>2</v>
      </c>
      <c r="G214" s="19">
        <v>451</v>
      </c>
      <c r="H214" s="19">
        <v>414</v>
      </c>
      <c r="I214" s="19">
        <v>32</v>
      </c>
      <c r="J214" s="22">
        <f t="shared" si="9"/>
        <v>38.063157894736797</v>
      </c>
      <c r="K214" s="22">
        <f t="shared" si="10"/>
        <v>190</v>
      </c>
      <c r="L214" s="18">
        <f t="shared" si="11"/>
        <v>904</v>
      </c>
    </row>
    <row r="215" spans="1:12" x14ac:dyDescent="0.3">
      <c r="A215" s="19">
        <v>210</v>
      </c>
      <c r="B215" s="57"/>
      <c r="C215" s="57"/>
      <c r="D215" s="57"/>
      <c r="E215" s="19">
        <v>1</v>
      </c>
      <c r="F215" s="19">
        <v>0</v>
      </c>
      <c r="G215" s="19">
        <v>451</v>
      </c>
      <c r="H215" s="19">
        <v>369</v>
      </c>
      <c r="I215" s="19">
        <v>32</v>
      </c>
      <c r="J215" s="22">
        <f t="shared" si="9"/>
        <v>49.7655172413793</v>
      </c>
      <c r="K215" s="22">
        <f t="shared" si="10"/>
        <v>113</v>
      </c>
      <c r="L215" s="18">
        <f t="shared" si="11"/>
        <v>902</v>
      </c>
    </row>
    <row r="216" spans="1:12" x14ac:dyDescent="0.3">
      <c r="A216" s="19">
        <v>211</v>
      </c>
      <c r="B216" s="57"/>
      <c r="C216" s="57"/>
      <c r="D216" s="57">
        <v>2</v>
      </c>
      <c r="E216" s="19">
        <v>0</v>
      </c>
      <c r="F216" s="19">
        <v>2</v>
      </c>
      <c r="G216" s="19">
        <v>451</v>
      </c>
      <c r="H216" s="19">
        <v>828</v>
      </c>
      <c r="I216" s="19">
        <v>65</v>
      </c>
      <c r="J216" s="22">
        <f t="shared" si="9"/>
        <v>19.388739946380699</v>
      </c>
      <c r="K216" s="22">
        <f t="shared" si="10"/>
        <v>373</v>
      </c>
      <c r="L216" s="18">
        <f t="shared" si="11"/>
        <v>904</v>
      </c>
    </row>
    <row r="217" spans="1:12" x14ac:dyDescent="0.3">
      <c r="A217" s="19">
        <v>212</v>
      </c>
      <c r="B217" s="57"/>
      <c r="C217" s="57"/>
      <c r="D217" s="57"/>
      <c r="E217" s="19">
        <v>1</v>
      </c>
      <c r="F217" s="19">
        <v>0</v>
      </c>
      <c r="G217" s="19">
        <v>451</v>
      </c>
      <c r="H217" s="19">
        <v>737</v>
      </c>
      <c r="I217" s="19">
        <v>65</v>
      </c>
      <c r="J217" s="22">
        <f t="shared" si="9"/>
        <v>25.588652482269499</v>
      </c>
      <c r="K217" s="22">
        <f t="shared" si="10"/>
        <v>217</v>
      </c>
      <c r="L217" s="18">
        <f t="shared" si="11"/>
        <v>902</v>
      </c>
    </row>
    <row r="218" spans="1:12" x14ac:dyDescent="0.3">
      <c r="A218" s="19">
        <v>213</v>
      </c>
      <c r="B218" s="57"/>
      <c r="C218" s="57"/>
      <c r="D218" s="57">
        <v>3</v>
      </c>
      <c r="E218" s="19">
        <v>0</v>
      </c>
      <c r="F218" s="19">
        <v>2</v>
      </c>
      <c r="G218" s="19">
        <v>451</v>
      </c>
      <c r="H218" s="19">
        <v>1655</v>
      </c>
      <c r="I218" s="19">
        <v>131</v>
      </c>
      <c r="J218" s="22">
        <f t="shared" si="9"/>
        <v>9.7994579945799494</v>
      </c>
      <c r="K218" s="22">
        <f t="shared" si="10"/>
        <v>738</v>
      </c>
      <c r="L218" s="18">
        <f t="shared" si="11"/>
        <v>904</v>
      </c>
    </row>
    <row r="219" spans="1:12" x14ac:dyDescent="0.3">
      <c r="A219" s="19">
        <v>214</v>
      </c>
      <c r="B219" s="57"/>
      <c r="C219" s="57"/>
      <c r="D219" s="57"/>
      <c r="E219" s="19">
        <v>1</v>
      </c>
      <c r="F219" s="19">
        <v>0</v>
      </c>
      <c r="G219" s="19">
        <v>451</v>
      </c>
      <c r="H219" s="19">
        <v>1475</v>
      </c>
      <c r="I219" s="19">
        <v>131</v>
      </c>
      <c r="J219" s="22">
        <f t="shared" si="9"/>
        <v>12.9318996415771</v>
      </c>
      <c r="K219" s="22">
        <f t="shared" si="10"/>
        <v>427</v>
      </c>
      <c r="L219" s="18">
        <f t="shared" si="11"/>
        <v>902</v>
      </c>
    </row>
    <row r="220" spans="1:12" x14ac:dyDescent="0.3">
      <c r="A220" s="19">
        <v>215</v>
      </c>
      <c r="B220" s="57"/>
      <c r="C220" s="57"/>
      <c r="D220" s="57">
        <v>4</v>
      </c>
      <c r="E220" s="19">
        <v>0</v>
      </c>
      <c r="F220" s="19">
        <v>2</v>
      </c>
      <c r="G220" s="19">
        <v>451</v>
      </c>
      <c r="H220" s="19">
        <v>3311</v>
      </c>
      <c r="I220" s="19">
        <v>262</v>
      </c>
      <c r="J220" s="22">
        <f t="shared" si="9"/>
        <v>4.8964116452268103</v>
      </c>
      <c r="K220" s="22">
        <f t="shared" si="10"/>
        <v>1477</v>
      </c>
      <c r="L220" s="18">
        <f t="shared" si="11"/>
        <v>904</v>
      </c>
    </row>
    <row r="221" spans="1:12" x14ac:dyDescent="0.3">
      <c r="A221" s="19">
        <v>216</v>
      </c>
      <c r="B221" s="57"/>
      <c r="C221" s="57"/>
      <c r="D221" s="57"/>
      <c r="E221" s="19">
        <v>1</v>
      </c>
      <c r="F221" s="19">
        <v>0</v>
      </c>
      <c r="G221" s="19">
        <v>451</v>
      </c>
      <c r="H221" s="19">
        <v>2951</v>
      </c>
      <c r="I221" s="19">
        <v>262</v>
      </c>
      <c r="J221" s="22">
        <f t="shared" si="9"/>
        <v>6.4601611459265902</v>
      </c>
      <c r="K221" s="22">
        <f t="shared" si="10"/>
        <v>855</v>
      </c>
      <c r="L221" s="18">
        <f t="shared" si="11"/>
        <v>902</v>
      </c>
    </row>
    <row r="222" spans="1:12" x14ac:dyDescent="0.3">
      <c r="A222" s="19">
        <v>217</v>
      </c>
      <c r="B222" s="57"/>
      <c r="C222" s="57">
        <v>7</v>
      </c>
      <c r="D222" s="57">
        <v>1</v>
      </c>
      <c r="E222" s="19">
        <v>0</v>
      </c>
      <c r="F222" s="19">
        <v>2</v>
      </c>
      <c r="G222" s="19">
        <v>619</v>
      </c>
      <c r="H222" s="19">
        <v>414</v>
      </c>
      <c r="I222" s="19">
        <v>32</v>
      </c>
      <c r="J222" s="22">
        <f t="shared" si="9"/>
        <v>52.210526315789501</v>
      </c>
      <c r="K222" s="22">
        <f t="shared" si="10"/>
        <v>190</v>
      </c>
      <c r="L222" s="18">
        <f t="shared" si="11"/>
        <v>1240</v>
      </c>
    </row>
    <row r="223" spans="1:12" x14ac:dyDescent="0.3">
      <c r="A223" s="19">
        <v>218</v>
      </c>
      <c r="B223" s="57"/>
      <c r="C223" s="57"/>
      <c r="D223" s="57"/>
      <c r="E223" s="19">
        <v>1</v>
      </c>
      <c r="F223" s="19">
        <v>0</v>
      </c>
      <c r="G223" s="19">
        <v>619</v>
      </c>
      <c r="H223" s="19">
        <v>369</v>
      </c>
      <c r="I223" s="19">
        <v>32</v>
      </c>
      <c r="J223" s="22">
        <f t="shared" si="9"/>
        <v>68.303448275862095</v>
      </c>
      <c r="K223" s="22">
        <f t="shared" si="10"/>
        <v>113</v>
      </c>
      <c r="L223" s="18">
        <f t="shared" si="11"/>
        <v>1238</v>
      </c>
    </row>
    <row r="224" spans="1:12" x14ac:dyDescent="0.3">
      <c r="A224" s="19">
        <v>219</v>
      </c>
      <c r="B224" s="57"/>
      <c r="C224" s="57"/>
      <c r="D224" s="57">
        <v>2</v>
      </c>
      <c r="E224" s="19">
        <v>0</v>
      </c>
      <c r="F224" s="19">
        <v>2</v>
      </c>
      <c r="G224" s="19">
        <v>619</v>
      </c>
      <c r="H224" s="19">
        <v>828</v>
      </c>
      <c r="I224" s="19">
        <v>65</v>
      </c>
      <c r="J224" s="22">
        <f t="shared" si="9"/>
        <v>26.595174262734599</v>
      </c>
      <c r="K224" s="22">
        <f t="shared" si="10"/>
        <v>373</v>
      </c>
      <c r="L224" s="18">
        <f t="shared" si="11"/>
        <v>1240</v>
      </c>
    </row>
    <row r="225" spans="1:12" x14ac:dyDescent="0.3">
      <c r="A225" s="19">
        <v>220</v>
      </c>
      <c r="B225" s="57"/>
      <c r="C225" s="57"/>
      <c r="D225" s="57"/>
      <c r="E225" s="19">
        <v>1</v>
      </c>
      <c r="F225" s="19">
        <v>0</v>
      </c>
      <c r="G225" s="19">
        <v>619</v>
      </c>
      <c r="H225" s="19">
        <v>737</v>
      </c>
      <c r="I225" s="19">
        <v>65</v>
      </c>
      <c r="J225" s="22">
        <f t="shared" si="9"/>
        <v>35.120567375886502</v>
      </c>
      <c r="K225" s="22">
        <f t="shared" si="10"/>
        <v>217</v>
      </c>
      <c r="L225" s="18">
        <f t="shared" si="11"/>
        <v>1238</v>
      </c>
    </row>
    <row r="226" spans="1:12" x14ac:dyDescent="0.3">
      <c r="A226" s="19">
        <v>221</v>
      </c>
      <c r="B226" s="57"/>
      <c r="C226" s="57"/>
      <c r="D226" s="57">
        <v>3</v>
      </c>
      <c r="E226" s="19">
        <v>0</v>
      </c>
      <c r="F226" s="19">
        <v>2</v>
      </c>
      <c r="G226" s="19">
        <v>619</v>
      </c>
      <c r="H226" s="19">
        <v>1655</v>
      </c>
      <c r="I226" s="19">
        <v>131</v>
      </c>
      <c r="J226" s="22">
        <f t="shared" si="9"/>
        <v>13.4417344173442</v>
      </c>
      <c r="K226" s="22">
        <f t="shared" si="10"/>
        <v>738</v>
      </c>
      <c r="L226" s="18">
        <f t="shared" si="11"/>
        <v>1240</v>
      </c>
    </row>
    <row r="227" spans="1:12" x14ac:dyDescent="0.3">
      <c r="A227" s="19">
        <v>222</v>
      </c>
      <c r="B227" s="57"/>
      <c r="C227" s="57"/>
      <c r="D227" s="57"/>
      <c r="E227" s="19">
        <v>1</v>
      </c>
      <c r="F227" s="19">
        <v>0</v>
      </c>
      <c r="G227" s="19">
        <v>619</v>
      </c>
      <c r="H227" s="19">
        <v>1475</v>
      </c>
      <c r="I227" s="19">
        <v>131</v>
      </c>
      <c r="J227" s="22">
        <f t="shared" si="9"/>
        <v>17.749103942652301</v>
      </c>
      <c r="K227" s="22">
        <f t="shared" si="10"/>
        <v>427</v>
      </c>
      <c r="L227" s="18">
        <f t="shared" si="11"/>
        <v>1238</v>
      </c>
    </row>
    <row r="228" spans="1:12" x14ac:dyDescent="0.3">
      <c r="A228" s="19">
        <v>223</v>
      </c>
      <c r="B228" s="57"/>
      <c r="C228" s="57"/>
      <c r="D228" s="57">
        <v>4</v>
      </c>
      <c r="E228" s="19">
        <v>0</v>
      </c>
      <c r="F228" s="19">
        <v>2</v>
      </c>
      <c r="G228" s="19">
        <v>619</v>
      </c>
      <c r="H228" s="19">
        <v>3311</v>
      </c>
      <c r="I228" s="19">
        <v>262</v>
      </c>
      <c r="J228" s="22">
        <f t="shared" si="9"/>
        <v>6.7163168584969499</v>
      </c>
      <c r="K228" s="22">
        <f t="shared" si="10"/>
        <v>1477</v>
      </c>
      <c r="L228" s="18">
        <f t="shared" si="11"/>
        <v>1240</v>
      </c>
    </row>
    <row r="229" spans="1:12" x14ac:dyDescent="0.3">
      <c r="A229" s="19">
        <v>224</v>
      </c>
      <c r="B229" s="57"/>
      <c r="C229" s="57"/>
      <c r="D229" s="57"/>
      <c r="E229" s="19">
        <v>1</v>
      </c>
      <c r="F229" s="19">
        <v>0</v>
      </c>
      <c r="G229" s="19">
        <v>619</v>
      </c>
      <c r="H229" s="19">
        <v>2951</v>
      </c>
      <c r="I229" s="19">
        <v>262</v>
      </c>
      <c r="J229" s="22">
        <f t="shared" si="9"/>
        <v>8.8666069829901506</v>
      </c>
      <c r="K229" s="22">
        <f t="shared" si="10"/>
        <v>855</v>
      </c>
      <c r="L229" s="18">
        <f t="shared" si="11"/>
        <v>1238</v>
      </c>
    </row>
  </sheetData>
  <mergeCells count="144">
    <mergeCell ref="D218:D219"/>
    <mergeCell ref="D220:D221"/>
    <mergeCell ref="D222:D223"/>
    <mergeCell ref="D224:D225"/>
    <mergeCell ref="D226:D227"/>
    <mergeCell ref="D228:D229"/>
    <mergeCell ref="D200:D201"/>
    <mergeCell ref="D202:D203"/>
    <mergeCell ref="D204:D205"/>
    <mergeCell ref="D206:D207"/>
    <mergeCell ref="D208:D209"/>
    <mergeCell ref="D210:D211"/>
    <mergeCell ref="D212:D213"/>
    <mergeCell ref="D214:D215"/>
    <mergeCell ref="D216:D217"/>
    <mergeCell ref="D182:D183"/>
    <mergeCell ref="D184:D185"/>
    <mergeCell ref="D186:D187"/>
    <mergeCell ref="D188:D189"/>
    <mergeCell ref="D190:D191"/>
    <mergeCell ref="D192:D193"/>
    <mergeCell ref="D194:D195"/>
    <mergeCell ref="D196:D197"/>
    <mergeCell ref="D198:D199"/>
    <mergeCell ref="D164:D165"/>
    <mergeCell ref="D166:D167"/>
    <mergeCell ref="D168:D169"/>
    <mergeCell ref="D170:D171"/>
    <mergeCell ref="D172:D173"/>
    <mergeCell ref="D174:D175"/>
    <mergeCell ref="D176:D177"/>
    <mergeCell ref="D178:D179"/>
    <mergeCell ref="D180:D181"/>
    <mergeCell ref="D146:D147"/>
    <mergeCell ref="D148:D149"/>
    <mergeCell ref="D150:D151"/>
    <mergeCell ref="D152:D153"/>
    <mergeCell ref="D154:D155"/>
    <mergeCell ref="D156:D157"/>
    <mergeCell ref="D158:D159"/>
    <mergeCell ref="D160:D161"/>
    <mergeCell ref="D162:D163"/>
    <mergeCell ref="D128:D129"/>
    <mergeCell ref="D130:D131"/>
    <mergeCell ref="D132:D133"/>
    <mergeCell ref="D134:D135"/>
    <mergeCell ref="D136:D137"/>
    <mergeCell ref="D138:D139"/>
    <mergeCell ref="D140:D141"/>
    <mergeCell ref="D142:D143"/>
    <mergeCell ref="D144:D145"/>
    <mergeCell ref="D110:D111"/>
    <mergeCell ref="D112:D113"/>
    <mergeCell ref="D114:D115"/>
    <mergeCell ref="D116:D117"/>
    <mergeCell ref="D118:D119"/>
    <mergeCell ref="D120:D121"/>
    <mergeCell ref="D122:D123"/>
    <mergeCell ref="D124:D125"/>
    <mergeCell ref="D126:D127"/>
    <mergeCell ref="D92:D93"/>
    <mergeCell ref="D94:D95"/>
    <mergeCell ref="D96:D97"/>
    <mergeCell ref="D98:D99"/>
    <mergeCell ref="D100:D101"/>
    <mergeCell ref="D102:D103"/>
    <mergeCell ref="D104:D105"/>
    <mergeCell ref="D106:D107"/>
    <mergeCell ref="D108:D109"/>
    <mergeCell ref="D74:D75"/>
    <mergeCell ref="D76:D77"/>
    <mergeCell ref="D78:D79"/>
    <mergeCell ref="D80:D81"/>
    <mergeCell ref="D82:D83"/>
    <mergeCell ref="D84:D85"/>
    <mergeCell ref="D86:D87"/>
    <mergeCell ref="D88:D89"/>
    <mergeCell ref="D90:D91"/>
    <mergeCell ref="D56:D57"/>
    <mergeCell ref="D58:D59"/>
    <mergeCell ref="D60:D61"/>
    <mergeCell ref="D62:D63"/>
    <mergeCell ref="D64:D65"/>
    <mergeCell ref="D66:D67"/>
    <mergeCell ref="D68:D69"/>
    <mergeCell ref="D70:D71"/>
    <mergeCell ref="D72:D73"/>
    <mergeCell ref="D38:D39"/>
    <mergeCell ref="D40:D41"/>
    <mergeCell ref="D42:D43"/>
    <mergeCell ref="D44:D45"/>
    <mergeCell ref="D46:D47"/>
    <mergeCell ref="D48:D49"/>
    <mergeCell ref="D50:D51"/>
    <mergeCell ref="D52:D53"/>
    <mergeCell ref="D54:D55"/>
    <mergeCell ref="C166:C173"/>
    <mergeCell ref="C174:C181"/>
    <mergeCell ref="C182:C189"/>
    <mergeCell ref="C190:C197"/>
    <mergeCell ref="C198:C205"/>
    <mergeCell ref="C206:C213"/>
    <mergeCell ref="C214:C221"/>
    <mergeCell ref="C222:C229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B6:B45"/>
    <mergeCell ref="B46:B101"/>
    <mergeCell ref="B102:B165"/>
    <mergeCell ref="B166:B229"/>
    <mergeCell ref="C6:C13"/>
    <mergeCell ref="C14:C21"/>
    <mergeCell ref="C22:C29"/>
    <mergeCell ref="C30:C37"/>
    <mergeCell ref="C38:C45"/>
    <mergeCell ref="C46:C53"/>
    <mergeCell ref="C54:C61"/>
    <mergeCell ref="C62:C69"/>
    <mergeCell ref="C70:C77"/>
    <mergeCell ref="C78:C85"/>
    <mergeCell ref="C86:C93"/>
    <mergeCell ref="C94:C101"/>
    <mergeCell ref="C102:C109"/>
    <mergeCell ref="C110:C117"/>
    <mergeCell ref="C118:C125"/>
    <mergeCell ref="C126:C133"/>
    <mergeCell ref="C134:C141"/>
    <mergeCell ref="C142:C149"/>
    <mergeCell ref="C150:C157"/>
    <mergeCell ref="C158:C165"/>
  </mergeCells>
  <phoneticPr fontId="6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D29"/>
  <sheetViews>
    <sheetView workbookViewId="0">
      <selection activeCell="A28" sqref="A28:XFD29"/>
    </sheetView>
  </sheetViews>
  <sheetFormatPr defaultColWidth="9" defaultRowHeight="14.4" customHeight="1" x14ac:dyDescent="0.3"/>
  <cols>
    <col min="1" max="1" width="13.1796875" style="1" customWidth="1"/>
    <col min="2" max="2" width="7.6328125" style="1" customWidth="1"/>
    <col min="3" max="3" width="16" style="1" customWidth="1"/>
    <col min="4" max="4" width="20.6328125" style="1" customWidth="1"/>
  </cols>
  <sheetData>
    <row r="1" spans="1:4" ht="14.4" customHeight="1" x14ac:dyDescent="0.3">
      <c r="A1" s="1" t="s">
        <v>54</v>
      </c>
      <c r="B1" s="1" t="s">
        <v>55</v>
      </c>
      <c r="C1" s="1" t="s">
        <v>56</v>
      </c>
      <c r="D1" s="1" t="s">
        <v>57</v>
      </c>
    </row>
    <row r="2" spans="1:4" ht="14.4" customHeight="1" x14ac:dyDescent="0.3">
      <c r="A2" s="1">
        <v>0</v>
      </c>
      <c r="B2" s="1">
        <v>0</v>
      </c>
      <c r="C2" s="1" t="str">
        <f t="shared" ref="C2:C29" si="0">_xlfn.CONCAT(A2,B2)</f>
        <v>00</v>
      </c>
      <c r="D2" s="1">
        <v>6</v>
      </c>
    </row>
    <row r="3" spans="1:4" ht="14.4" customHeight="1" x14ac:dyDescent="0.3">
      <c r="A3" s="1">
        <v>0</v>
      </c>
      <c r="B3" s="1">
        <v>1</v>
      </c>
      <c r="C3" s="1" t="str">
        <f t="shared" si="0"/>
        <v>01</v>
      </c>
      <c r="D3" s="1">
        <v>8</v>
      </c>
    </row>
    <row r="4" spans="1:4" ht="14.4" customHeight="1" x14ac:dyDescent="0.3">
      <c r="A4" s="1">
        <v>0</v>
      </c>
      <c r="B4" s="1">
        <v>2</v>
      </c>
      <c r="C4" s="1" t="str">
        <f t="shared" si="0"/>
        <v>02</v>
      </c>
      <c r="D4" s="1">
        <v>51</v>
      </c>
    </row>
    <row r="5" spans="1:4" ht="14.4" customHeight="1" x14ac:dyDescent="0.3">
      <c r="A5" s="1">
        <v>0</v>
      </c>
      <c r="B5" s="1">
        <v>3</v>
      </c>
      <c r="C5" s="1" t="str">
        <f t="shared" si="0"/>
        <v>03</v>
      </c>
      <c r="D5" s="1">
        <v>64</v>
      </c>
    </row>
    <row r="6" spans="1:4" ht="14.4" customHeight="1" x14ac:dyDescent="0.3">
      <c r="A6" s="1">
        <v>0</v>
      </c>
      <c r="B6" s="1">
        <v>4</v>
      </c>
      <c r="C6" s="1" t="str">
        <f t="shared" si="0"/>
        <v>04</v>
      </c>
      <c r="D6" s="1">
        <v>78</v>
      </c>
    </row>
    <row r="7" spans="1:4" ht="14.4" customHeight="1" x14ac:dyDescent="0.3">
      <c r="A7" s="1">
        <v>1</v>
      </c>
      <c r="B7" s="1">
        <v>0</v>
      </c>
      <c r="C7" s="1" t="str">
        <f t="shared" si="0"/>
        <v>10</v>
      </c>
      <c r="D7" s="1">
        <v>6</v>
      </c>
    </row>
    <row r="8" spans="1:4" ht="14.4" customHeight="1" x14ac:dyDescent="0.3">
      <c r="A8" s="1">
        <v>1</v>
      </c>
      <c r="B8" s="1">
        <v>1</v>
      </c>
      <c r="C8" s="1" t="str">
        <f t="shared" si="0"/>
        <v>11</v>
      </c>
      <c r="D8" s="1">
        <v>14</v>
      </c>
    </row>
    <row r="9" spans="1:4" ht="14.4" customHeight="1" x14ac:dyDescent="0.3">
      <c r="A9" s="1">
        <v>1</v>
      </c>
      <c r="B9" s="1">
        <v>2</v>
      </c>
      <c r="C9" s="1" t="str">
        <f t="shared" si="0"/>
        <v>12</v>
      </c>
      <c r="D9" s="1">
        <v>21</v>
      </c>
    </row>
    <row r="10" spans="1:4" ht="14.4" customHeight="1" x14ac:dyDescent="0.3">
      <c r="A10" s="1">
        <v>1</v>
      </c>
      <c r="B10" s="1">
        <v>3</v>
      </c>
      <c r="C10" s="1" t="str">
        <f t="shared" si="0"/>
        <v>13</v>
      </c>
      <c r="D10" s="1">
        <v>51</v>
      </c>
    </row>
    <row r="11" spans="1:4" ht="14.4" customHeight="1" x14ac:dyDescent="0.3">
      <c r="A11" s="1">
        <v>1</v>
      </c>
      <c r="B11" s="1">
        <v>4</v>
      </c>
      <c r="C11" s="1" t="str">
        <f t="shared" si="0"/>
        <v>14</v>
      </c>
      <c r="D11" s="1">
        <v>107</v>
      </c>
    </row>
    <row r="12" spans="1:4" ht="14.4" customHeight="1" x14ac:dyDescent="0.3">
      <c r="A12" s="1">
        <v>1</v>
      </c>
      <c r="B12" s="1">
        <v>5</v>
      </c>
      <c r="C12" s="1" t="str">
        <f t="shared" si="0"/>
        <v>15</v>
      </c>
      <c r="D12" s="1">
        <v>156</v>
      </c>
    </row>
    <row r="13" spans="1:4" ht="14.4" customHeight="1" x14ac:dyDescent="0.3">
      <c r="A13" s="1">
        <v>1</v>
      </c>
      <c r="B13" s="1">
        <v>6</v>
      </c>
      <c r="C13" s="1" t="str">
        <f t="shared" si="0"/>
        <v>16</v>
      </c>
      <c r="D13" s="1">
        <v>191</v>
      </c>
    </row>
    <row r="14" spans="1:4" ht="14.4" customHeight="1" x14ac:dyDescent="0.3">
      <c r="A14" s="1">
        <v>2</v>
      </c>
      <c r="B14" s="1">
        <v>0</v>
      </c>
      <c r="C14" s="1" t="str">
        <f t="shared" si="0"/>
        <v>20</v>
      </c>
      <c r="D14" s="1">
        <v>6</v>
      </c>
    </row>
    <row r="15" spans="1:4" ht="14.4" customHeight="1" x14ac:dyDescent="0.3">
      <c r="A15" s="1">
        <v>2</v>
      </c>
      <c r="B15" s="1">
        <v>1</v>
      </c>
      <c r="C15" s="1" t="str">
        <f t="shared" si="0"/>
        <v>21</v>
      </c>
      <c r="D15" s="1">
        <v>14</v>
      </c>
    </row>
    <row r="16" spans="1:4" ht="14.4" customHeight="1" x14ac:dyDescent="0.3">
      <c r="A16" s="1">
        <v>2</v>
      </c>
      <c r="B16" s="1">
        <v>2</v>
      </c>
      <c r="C16" s="1" t="str">
        <f t="shared" si="0"/>
        <v>22</v>
      </c>
      <c r="D16" s="1">
        <v>30</v>
      </c>
    </row>
    <row r="17" spans="1:4" ht="14.4" customHeight="1" x14ac:dyDescent="0.3">
      <c r="A17" s="1">
        <v>2</v>
      </c>
      <c r="B17" s="1">
        <v>3</v>
      </c>
      <c r="C17" s="1" t="str">
        <f t="shared" si="0"/>
        <v>23</v>
      </c>
      <c r="D17" s="1">
        <v>41</v>
      </c>
    </row>
    <row r="18" spans="1:4" ht="14.4" customHeight="1" x14ac:dyDescent="0.3">
      <c r="A18" s="1">
        <v>2</v>
      </c>
      <c r="B18" s="1">
        <v>4</v>
      </c>
      <c r="C18" s="1" t="str">
        <f t="shared" si="0"/>
        <v>24</v>
      </c>
      <c r="D18" s="1">
        <v>72</v>
      </c>
    </row>
    <row r="19" spans="1:4" ht="14.4" customHeight="1" x14ac:dyDescent="0.3">
      <c r="A19" s="1">
        <v>2</v>
      </c>
      <c r="B19" s="1">
        <v>5</v>
      </c>
      <c r="C19" s="1" t="str">
        <f t="shared" si="0"/>
        <v>25</v>
      </c>
      <c r="D19" s="1">
        <v>135</v>
      </c>
    </row>
    <row r="20" spans="1:4" ht="14.4" customHeight="1" x14ac:dyDescent="0.3">
      <c r="A20" s="1">
        <v>2</v>
      </c>
      <c r="B20" s="1">
        <v>6</v>
      </c>
      <c r="C20" s="1" t="str">
        <f t="shared" si="0"/>
        <v>26</v>
      </c>
      <c r="D20" s="1">
        <v>254</v>
      </c>
    </row>
    <row r="21" spans="1:4" ht="14.4" customHeight="1" x14ac:dyDescent="0.3">
      <c r="A21" s="1">
        <v>2</v>
      </c>
      <c r="B21" s="1">
        <v>7</v>
      </c>
      <c r="C21" s="1" t="str">
        <f t="shared" si="0"/>
        <v>27</v>
      </c>
      <c r="D21" s="1">
        <v>296</v>
      </c>
    </row>
    <row r="22" spans="1:4" ht="14.4" customHeight="1" x14ac:dyDescent="0.3">
      <c r="A22" s="1">
        <v>3</v>
      </c>
      <c r="B22" s="1">
        <v>0</v>
      </c>
      <c r="C22" s="1" t="str">
        <f t="shared" si="0"/>
        <v>30</v>
      </c>
      <c r="D22" s="1">
        <v>6</v>
      </c>
    </row>
    <row r="23" spans="1:4" ht="14.4" customHeight="1" x14ac:dyDescent="0.3">
      <c r="A23" s="1">
        <v>3</v>
      </c>
      <c r="B23" s="1">
        <v>1</v>
      </c>
      <c r="C23" s="1" t="str">
        <f t="shared" si="0"/>
        <v>31</v>
      </c>
      <c r="D23" s="1">
        <v>14</v>
      </c>
    </row>
    <row r="24" spans="1:4" ht="14.4" customHeight="1" x14ac:dyDescent="0.3">
      <c r="A24" s="1">
        <v>3</v>
      </c>
      <c r="B24" s="1">
        <v>2</v>
      </c>
      <c r="C24" s="1" t="str">
        <f t="shared" si="0"/>
        <v>32</v>
      </c>
      <c r="D24" s="1">
        <v>30</v>
      </c>
    </row>
    <row r="25" spans="1:4" ht="14.4" customHeight="1" x14ac:dyDescent="0.3">
      <c r="A25" s="1">
        <v>3</v>
      </c>
      <c r="B25" s="1">
        <v>3</v>
      </c>
      <c r="C25" s="1" t="str">
        <f t="shared" si="0"/>
        <v>33</v>
      </c>
      <c r="D25" s="1">
        <v>62</v>
      </c>
    </row>
    <row r="26" spans="1:4" ht="14.4" customHeight="1" x14ac:dyDescent="0.3">
      <c r="A26" s="1">
        <v>3</v>
      </c>
      <c r="B26" s="1">
        <v>4</v>
      </c>
      <c r="C26" s="1" t="str">
        <f t="shared" si="0"/>
        <v>34</v>
      </c>
      <c r="D26" s="1">
        <v>107</v>
      </c>
    </row>
    <row r="27" spans="1:4" ht="14.4" customHeight="1" x14ac:dyDescent="0.3">
      <c r="A27" s="1">
        <v>3</v>
      </c>
      <c r="B27" s="1">
        <v>5</v>
      </c>
      <c r="C27" s="1" t="str">
        <f t="shared" si="0"/>
        <v>35</v>
      </c>
      <c r="D27" s="1">
        <v>219</v>
      </c>
    </row>
    <row r="28" spans="1:4" ht="14.4" customHeight="1" x14ac:dyDescent="0.3">
      <c r="A28" s="1">
        <v>3</v>
      </c>
      <c r="B28" s="1">
        <v>6</v>
      </c>
      <c r="C28" s="1" t="str">
        <f t="shared" si="0"/>
        <v>36</v>
      </c>
      <c r="D28" s="1">
        <v>450</v>
      </c>
    </row>
    <row r="29" spans="1:4" ht="14.4" customHeight="1" x14ac:dyDescent="0.3">
      <c r="A29" s="1">
        <v>3</v>
      </c>
      <c r="B29" s="1">
        <v>7</v>
      </c>
      <c r="C29" s="1" t="str">
        <f t="shared" si="0"/>
        <v>37</v>
      </c>
      <c r="D29" s="1">
        <v>618</v>
      </c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01_说明</vt:lpstr>
      <vt:lpstr>同步系统系统容量估算</vt:lpstr>
      <vt:lpstr>异步系统参数</vt:lpstr>
      <vt:lpstr>异步系统参数 (无gap，新单播)</vt:lpstr>
      <vt:lpstr>symbol_len&amp;MCS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MONON EPIC</cp:lastModifiedBy>
  <dcterms:created xsi:type="dcterms:W3CDTF">2006-09-16T00:00:00Z</dcterms:created>
  <dcterms:modified xsi:type="dcterms:W3CDTF">2024-10-10T02:11:37Z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8BA37E75EDA74D8FB974BEE4F0AB54A0_13</vt:lpwstr>
  </property>
  <property fmtid="{D5CDD505-2E9C-101B-9397-08002B2CF9AE}" pid="3" name="KSOProductBuildVer">
    <vt:lpwstr>2052-12.1.0.18276</vt:lpwstr>
  </property>
</Properties>
</file>